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D:\استمارات الفصل الثاني 21-22\محاسبة\"/>
    </mc:Choice>
  </mc:AlternateContent>
  <xr:revisionPtr revIDLastSave="0" documentId="13_ncr:1_{15EE7EF1-4ACE-4069-B8F3-D15B8BAC4E8B}" xr6:coauthVersionLast="47" xr6:coauthVersionMax="47" xr10:uidLastSave="{00000000-0000-0000-0000-000000000000}"/>
  <workbookProtection workbookAlgorithmName="SHA-512" workbookHashValue="ss3mjLtpTkWSndPok6B/3J3WBP7UdZf3QsB2tFaOn4UwhNYgmFzzVZGClUZuRvxZ56kmfv6Fdi3ic6tQUZ1T5g==" workbookSaltValue="Z1iV6qU5ifnpsKiobkI3Vw==" workbookSpinCount="100000" lockStructure="1"/>
  <bookViews>
    <workbookView xWindow="-120" yWindow="-120" windowWidth="20730" windowHeight="11040" xr2:uid="{00000000-000D-0000-FFFF-FFFF00000000}"/>
  </bookViews>
  <sheets>
    <sheet name="تعليمات" sheetId="13" r:id="rId1"/>
    <sheet name="إدخال البيانات" sheetId="7" r:id="rId2"/>
    <sheet name="إختيار المقررات" sheetId="5" r:id="rId3"/>
    <sheet name="الإستمارة" sheetId="11" r:id="rId4"/>
    <sheet name="محاسبة-21-22-ف2" sheetId="2" r:id="rId5"/>
    <sheet name="ورقة4" sheetId="10" state="hidden" r:id="rId6"/>
    <sheet name="ورقة2" sheetId="4" state="hidden" r:id="rId7"/>
  </sheets>
  <externalReferences>
    <externalReference r:id="rId8"/>
  </externalReferences>
  <definedNames>
    <definedName name="_xlnm._FilterDatabase" localSheetId="1" hidden="1">'إدخال البيانات'!$L$6:$L$18</definedName>
    <definedName name="_xlnm._FilterDatabase" localSheetId="6" hidden="1">ورقة2!$A$2:$AF$7734</definedName>
    <definedName name="_xlnm._FilterDatabase" localSheetId="5" hidden="1">ورقة4!$A$1:$AT$1</definedName>
    <definedName name="_xlnm.Print_Area" localSheetId="3">الإستمارة!$A$1:$S$47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5" i="10" l="1"/>
  <c r="AT4" i="10"/>
  <c r="G10" i="7" l="1"/>
  <c r="F10" i="7"/>
  <c r="E10" i="7"/>
  <c r="D10" i="7"/>
  <c r="C10" i="7"/>
  <c r="B10" i="7"/>
  <c r="A10" i="7"/>
  <c r="F7" i="7"/>
  <c r="E7" i="7"/>
  <c r="D7" i="7"/>
  <c r="C7" i="7"/>
  <c r="B7" i="7"/>
  <c r="A7" i="7"/>
  <c r="P4" i="5" l="1"/>
  <c r="J4" i="5"/>
  <c r="D4" i="5"/>
  <c r="F1" i="7"/>
  <c r="EA5" i="2" s="1"/>
  <c r="A2" i="7" l="1"/>
  <c r="D1" i="7"/>
  <c r="F28" i="5" l="1"/>
  <c r="I28" i="5"/>
  <c r="I29" i="5"/>
  <c r="B19" i="11" l="1"/>
  <c r="AC20" i="5"/>
  <c r="DT5" i="2"/>
  <c r="DI5" i="2"/>
  <c r="DC5" i="2"/>
  <c r="D1" i="5"/>
  <c r="A32" i="5" s="1"/>
  <c r="AH11" i="5" l="1"/>
  <c r="D3" i="5"/>
  <c r="AB5" i="5"/>
  <c r="D2" i="5"/>
  <c r="V5" i="5"/>
  <c r="AH1" i="5"/>
  <c r="P5" i="5"/>
  <c r="AB1" i="5"/>
  <c r="V1" i="5"/>
  <c r="P1" i="5"/>
  <c r="AH9" i="5"/>
  <c r="J1" i="5"/>
  <c r="J3" i="5"/>
  <c r="A30" i="5"/>
  <c r="A29" i="5"/>
  <c r="A28" i="5"/>
  <c r="A27" i="5"/>
  <c r="A31" i="5"/>
  <c r="U14" i="5" l="1"/>
  <c r="V14" i="5" s="1"/>
  <c r="U13" i="5"/>
  <c r="V13" i="5" s="1"/>
  <c r="U18" i="5"/>
  <c r="V18" i="5" s="1"/>
  <c r="DZ5" i="2" s="1"/>
  <c r="U16" i="5"/>
  <c r="V16" i="5" s="1"/>
  <c r="U17" i="5"/>
  <c r="V17" i="5" s="1"/>
  <c r="U15" i="5"/>
  <c r="V15" i="5" s="1"/>
  <c r="P3" i="5"/>
  <c r="AH3" i="5"/>
  <c r="AE22" i="11"/>
  <c r="Y23" i="11" l="1"/>
  <c r="Y24" i="11"/>
  <c r="Y25" i="11"/>
  <c r="DB5" i="2" l="1"/>
  <c r="DA5" i="2"/>
  <c r="CZ5" i="2"/>
  <c r="AH7" i="5"/>
  <c r="H2" i="11"/>
  <c r="J7" i="5" l="1"/>
  <c r="BR54" i="5"/>
  <c r="BR53" i="5"/>
  <c r="BR52" i="5"/>
  <c r="BR51" i="5"/>
  <c r="BR50" i="5"/>
  <c r="BR48" i="5"/>
  <c r="BR47" i="5"/>
  <c r="BR46" i="5"/>
  <c r="BR45" i="5"/>
  <c r="BR44" i="5"/>
  <c r="BR42" i="5"/>
  <c r="BR41" i="5"/>
  <c r="BR40" i="5"/>
  <c r="BR39" i="5"/>
  <c r="BR38" i="5"/>
  <c r="BR36" i="5"/>
  <c r="BR35" i="5"/>
  <c r="BR34" i="5"/>
  <c r="BR33" i="5"/>
  <c r="BR32" i="5"/>
  <c r="BR30" i="5"/>
  <c r="BR29" i="5"/>
  <c r="BR28" i="5"/>
  <c r="BR27" i="5"/>
  <c r="BR26" i="5"/>
  <c r="BR24" i="5"/>
  <c r="BR23" i="5"/>
  <c r="BR22" i="5"/>
  <c r="BR21" i="5"/>
  <c r="BR20" i="5"/>
  <c r="BR19" i="5"/>
  <c r="BR17" i="5"/>
  <c r="BR16" i="5"/>
  <c r="BR15" i="5"/>
  <c r="BR14" i="5"/>
  <c r="BR13" i="5"/>
  <c r="BR11" i="5"/>
  <c r="BR10" i="5"/>
  <c r="BR9" i="5"/>
  <c r="BR8" i="5"/>
  <c r="BR7" i="5"/>
  <c r="BR6" i="5"/>
  <c r="J27" i="11" l="1"/>
  <c r="E23" i="11"/>
  <c r="V31" i="11"/>
  <c r="V29" i="11"/>
  <c r="V33" i="11"/>
  <c r="V27" i="11"/>
  <c r="DV5" i="2" l="1"/>
  <c r="DY5" i="2"/>
  <c r="B32" i="11"/>
  <c r="DW5" i="2"/>
  <c r="DU5" i="2"/>
  <c r="DX5" i="2" l="1"/>
  <c r="G30" i="11"/>
  <c r="B31" i="11"/>
  <c r="G31" i="11"/>
  <c r="E24" i="11" l="1"/>
  <c r="DE5" i="2"/>
  <c r="N23" i="11"/>
  <c r="K23" i="11"/>
  <c r="B30" i="11"/>
  <c r="K24" i="11"/>
  <c r="BN16" i="5"/>
  <c r="BN23" i="5"/>
  <c r="BN39" i="5"/>
  <c r="BN46" i="5"/>
  <c r="BN54" i="5"/>
  <c r="BN11" i="5"/>
  <c r="BN24" i="5"/>
  <c r="T3" i="2"/>
  <c r="V3" i="2"/>
  <c r="X3" i="2"/>
  <c r="CX3" i="2" l="1"/>
  <c r="CV3" i="2"/>
  <c r="CT3" i="2"/>
  <c r="CR3" i="2"/>
  <c r="CP3" i="2"/>
  <c r="CN3" i="2"/>
  <c r="CL3" i="2"/>
  <c r="CJ3" i="2"/>
  <c r="CH3" i="2"/>
  <c r="CF3" i="2"/>
  <c r="CD3" i="2"/>
  <c r="CB3" i="2"/>
  <c r="BZ3" i="2"/>
  <c r="BX3" i="2"/>
  <c r="BV3" i="2"/>
  <c r="BT3" i="2"/>
  <c r="BR3" i="2"/>
  <c r="BP3" i="2"/>
  <c r="BN3" i="2"/>
  <c r="BL3" i="2"/>
  <c r="BJ3" i="2"/>
  <c r="BH3" i="2"/>
  <c r="BF3" i="2"/>
  <c r="BD3" i="2"/>
  <c r="BB3" i="2"/>
  <c r="AZ3" i="2"/>
  <c r="AX3" i="2"/>
  <c r="AV3" i="2"/>
  <c r="AT3" i="2"/>
  <c r="AR3" i="2"/>
  <c r="AP3" i="2"/>
  <c r="AN3" i="2"/>
  <c r="AL3" i="2"/>
  <c r="AJ3" i="2"/>
  <c r="AH3" i="2"/>
  <c r="AF3" i="2"/>
  <c r="AD3" i="2"/>
  <c r="AB3" i="2"/>
  <c r="Z3" i="2"/>
  <c r="V4" i="5" l="1"/>
  <c r="D7" i="11" s="1"/>
  <c r="Z20" i="11" s="1"/>
  <c r="Y20" i="11" s="1"/>
  <c r="AB4" i="5"/>
  <c r="H7" i="11" s="1"/>
  <c r="Z21" i="11" s="1"/>
  <c r="Y21" i="11" s="1"/>
  <c r="G2" i="5"/>
  <c r="P2" i="5"/>
  <c r="V2" i="5"/>
  <c r="BK12" i="5"/>
  <c r="BK18" i="5"/>
  <c r="BK25" i="5"/>
  <c r="BK31" i="5"/>
  <c r="BK37" i="5"/>
  <c r="N4" i="11" l="1"/>
  <c r="Z11" i="11" s="1"/>
  <c r="DS5" i="2"/>
  <c r="F3" i="11"/>
  <c r="Z7" i="11" s="1"/>
  <c r="Y7" i="11" s="1"/>
  <c r="DR5" i="2"/>
  <c r="J3" i="11"/>
  <c r="Z6" i="11" s="1"/>
  <c r="Y6" i="11" s="1"/>
  <c r="DQ5" i="2"/>
  <c r="DF5" i="2"/>
  <c r="AC3" i="5"/>
  <c r="AC4" i="5"/>
  <c r="AH4" i="5"/>
  <c r="K7" i="11" s="1"/>
  <c r="Z22" i="11" s="1"/>
  <c r="Y22" i="11" s="1"/>
  <c r="E26" i="11" l="1"/>
  <c r="BT7" i="5"/>
  <c r="W5" i="2"/>
  <c r="BT6" i="5"/>
  <c r="U5" i="2"/>
  <c r="BT13" i="5"/>
  <c r="AG5" i="2"/>
  <c r="BK7" i="5"/>
  <c r="BK6" i="5"/>
  <c r="BS6" i="5"/>
  <c r="BK13" i="5"/>
  <c r="BS13" i="5"/>
  <c r="BA5" i="2" l="1"/>
  <c r="AY5" i="2"/>
  <c r="AW5" i="2"/>
  <c r="Y5" i="2" l="1"/>
  <c r="BR55" i="5"/>
  <c r="BR57" i="5"/>
  <c r="BR56" i="5"/>
  <c r="BT14" i="5"/>
  <c r="AI5" i="2"/>
  <c r="BT17" i="5"/>
  <c r="AO5" i="2"/>
  <c r="BT21" i="5"/>
  <c r="AU5" i="2"/>
  <c r="BT32" i="5"/>
  <c r="BM5" i="2"/>
  <c r="BT39" i="5"/>
  <c r="BY5" i="2"/>
  <c r="BT40" i="5"/>
  <c r="CA5" i="2"/>
  <c r="BT41" i="5"/>
  <c r="CC5" i="2"/>
  <c r="BT42" i="5"/>
  <c r="CE5" i="2"/>
  <c r="BT44" i="5"/>
  <c r="CG5" i="2"/>
  <c r="BT45" i="5"/>
  <c r="CI5" i="2"/>
  <c r="BT46" i="5"/>
  <c r="CK5" i="2"/>
  <c r="BT47" i="5"/>
  <c r="CM5" i="2"/>
  <c r="BT48" i="5"/>
  <c r="CO5" i="2"/>
  <c r="BT9" i="5"/>
  <c r="AA5" i="2"/>
  <c r="BT10" i="5"/>
  <c r="AC5" i="2"/>
  <c r="BT11" i="5"/>
  <c r="AE5" i="2"/>
  <c r="BT50" i="5"/>
  <c r="CQ5" i="2"/>
  <c r="BT51" i="5"/>
  <c r="CS5" i="2"/>
  <c r="BT52" i="5"/>
  <c r="CU5" i="2"/>
  <c r="BT53" i="5"/>
  <c r="CW5" i="2"/>
  <c r="BT54" i="5"/>
  <c r="CY5" i="2"/>
  <c r="BT38" i="5"/>
  <c r="BW5" i="2"/>
  <c r="BT16" i="5"/>
  <c r="AM5" i="2"/>
  <c r="BT15" i="5"/>
  <c r="AK5" i="2"/>
  <c r="BT19" i="5"/>
  <c r="AQ5" i="2"/>
  <c r="BT20" i="5"/>
  <c r="AS5" i="2"/>
  <c r="BT33" i="5"/>
  <c r="BO5" i="2"/>
  <c r="BT34" i="5"/>
  <c r="BQ5" i="2"/>
  <c r="BT35" i="5"/>
  <c r="BS5" i="2"/>
  <c r="BT36" i="5"/>
  <c r="BU5" i="2"/>
  <c r="BT26" i="5"/>
  <c r="BC5" i="2"/>
  <c r="BT27" i="5"/>
  <c r="BE5" i="2"/>
  <c r="BT28" i="5"/>
  <c r="BG5" i="2"/>
  <c r="BT29" i="5"/>
  <c r="BI5" i="2"/>
  <c r="BT30" i="5"/>
  <c r="BK5" i="2"/>
  <c r="BK8" i="5"/>
  <c r="BT8" i="5"/>
  <c r="BK22" i="5"/>
  <c r="BT22" i="5"/>
  <c r="BK23" i="5"/>
  <c r="BT23" i="5"/>
  <c r="BK24" i="5"/>
  <c r="BT24" i="5"/>
  <c r="AB2" i="5"/>
  <c r="BS40" i="5"/>
  <c r="BK40" i="5"/>
  <c r="BS43" i="5"/>
  <c r="BK43" i="5"/>
  <c r="BS46" i="5"/>
  <c r="BK46" i="5"/>
  <c r="BS38" i="5"/>
  <c r="BK38" i="5"/>
  <c r="BK9" i="5"/>
  <c r="BK10" i="5"/>
  <c r="BK11" i="5"/>
  <c r="BS48" i="5"/>
  <c r="BK48" i="5"/>
  <c r="BS49" i="5"/>
  <c r="BK49" i="5"/>
  <c r="BS50" i="5"/>
  <c r="BK50" i="5"/>
  <c r="BS51" i="5"/>
  <c r="BK51" i="5"/>
  <c r="BS52" i="5"/>
  <c r="BK52" i="5"/>
  <c r="BS39" i="5"/>
  <c r="BK39" i="5"/>
  <c r="BS42" i="5"/>
  <c r="BK42" i="5"/>
  <c r="BS45" i="5"/>
  <c r="BK45" i="5"/>
  <c r="BK14" i="5"/>
  <c r="BK15" i="5"/>
  <c r="BK16" i="5"/>
  <c r="BK17" i="5"/>
  <c r="BK19" i="5"/>
  <c r="BK20" i="5"/>
  <c r="BK21" i="5"/>
  <c r="BS32" i="5"/>
  <c r="BK32" i="5"/>
  <c r="BS41" i="5"/>
  <c r="BK41" i="5"/>
  <c r="BS44" i="5"/>
  <c r="BK44" i="5"/>
  <c r="BS47" i="5"/>
  <c r="BK47" i="5"/>
  <c r="BS33" i="5"/>
  <c r="BK33" i="5"/>
  <c r="BS34" i="5"/>
  <c r="BK34" i="5"/>
  <c r="BS35" i="5"/>
  <c r="BK35" i="5"/>
  <c r="BS36" i="5"/>
  <c r="BK36" i="5"/>
  <c r="BS26" i="5"/>
  <c r="BK26" i="5"/>
  <c r="BS27" i="5"/>
  <c r="BK27" i="5"/>
  <c r="BS28" i="5"/>
  <c r="BK28" i="5"/>
  <c r="BS29" i="5"/>
  <c r="BK29" i="5"/>
  <c r="BS30" i="5"/>
  <c r="BK30" i="5"/>
  <c r="BS22" i="5"/>
  <c r="BS23" i="5"/>
  <c r="BS24" i="5"/>
  <c r="BS9" i="5"/>
  <c r="BS14" i="5"/>
  <c r="BS15" i="5"/>
  <c r="BS16" i="5"/>
  <c r="BS17" i="5"/>
  <c r="BS19" i="5"/>
  <c r="BS20" i="5"/>
  <c r="BS21" i="5"/>
  <c r="BS7" i="5"/>
  <c r="BS10" i="5"/>
  <c r="BS8" i="5"/>
  <c r="BS11" i="5"/>
  <c r="A5" i="2"/>
  <c r="D2" i="11"/>
  <c r="E36" i="11" s="1"/>
  <c r="E42" i="11" s="1"/>
  <c r="B1" i="11"/>
  <c r="N5" i="2"/>
  <c r="M5" i="2"/>
  <c r="S5" i="2"/>
  <c r="B5" i="2"/>
  <c r="N3" i="11" l="1"/>
  <c r="Z5" i="11" s="1"/>
  <c r="Y5" i="11" s="1"/>
  <c r="DP5" i="2"/>
  <c r="V3" i="5"/>
  <c r="V12" i="5"/>
  <c r="B29" i="11" s="1"/>
  <c r="K4" i="11"/>
  <c r="K6" i="11"/>
  <c r="F5" i="2"/>
  <c r="Q5" i="2"/>
  <c r="D5" i="2"/>
  <c r="P5" i="2"/>
  <c r="C5" i="2"/>
  <c r="BT37" i="5"/>
  <c r="BR58" i="5"/>
  <c r="BT31" i="5"/>
  <c r="BT25" i="5"/>
  <c r="BT49" i="5"/>
  <c r="BT43" i="5"/>
  <c r="BT12" i="5"/>
  <c r="BT18" i="5"/>
  <c r="W14" i="11"/>
  <c r="W16" i="11"/>
  <c r="BS37" i="5"/>
  <c r="W17" i="11"/>
  <c r="W20" i="11"/>
  <c r="W12" i="11"/>
  <c r="W15" i="11"/>
  <c r="BT5" i="5"/>
  <c r="W13" i="11"/>
  <c r="W18" i="11"/>
  <c r="W11" i="11"/>
  <c r="W10" i="11"/>
  <c r="W19" i="11"/>
  <c r="BS18" i="5"/>
  <c r="BS12" i="5"/>
  <c r="BS25" i="5"/>
  <c r="BS31" i="5"/>
  <c r="BS5" i="5"/>
  <c r="O5" i="2"/>
  <c r="D3" i="11"/>
  <c r="M35" i="11"/>
  <c r="L41" i="11" s="1"/>
  <c r="J5" i="2" l="1"/>
  <c r="AB3" i="5"/>
  <c r="Z18" i="11"/>
  <c r="Z10" i="11"/>
  <c r="Y10" i="11" s="1"/>
  <c r="I5" i="2"/>
  <c r="G24" i="5"/>
  <c r="H24" i="5" s="1"/>
  <c r="J24" i="5" s="1"/>
  <c r="G25" i="5"/>
  <c r="H25" i="5" s="1"/>
  <c r="J25" i="5" s="1"/>
  <c r="G26" i="5"/>
  <c r="G23" i="5"/>
  <c r="H23" i="5" s="1"/>
  <c r="J23" i="5" s="1"/>
  <c r="G27" i="5"/>
  <c r="H27" i="5" s="1"/>
  <c r="J27" i="5" s="1"/>
  <c r="G12" i="5"/>
  <c r="H12" i="5" s="1"/>
  <c r="G19" i="5"/>
  <c r="H19" i="5" s="1"/>
  <c r="G14" i="5"/>
  <c r="H14" i="5" s="1"/>
  <c r="G15" i="5"/>
  <c r="H15" i="5" s="1"/>
  <c r="G16" i="5"/>
  <c r="H16" i="5" s="1"/>
  <c r="J16" i="5" s="1"/>
  <c r="G13" i="5"/>
  <c r="H13" i="5" s="1"/>
  <c r="G11" i="5"/>
  <c r="H11" i="5" s="1"/>
  <c r="G18" i="5"/>
  <c r="H18" i="5" s="1"/>
  <c r="G21" i="5"/>
  <c r="H21" i="5" s="1"/>
  <c r="G20" i="5"/>
  <c r="H20" i="5" s="1"/>
  <c r="K20" i="5" s="1"/>
  <c r="G17" i="5"/>
  <c r="H17" i="5" s="1"/>
  <c r="G22" i="5"/>
  <c r="H22" i="5" s="1"/>
  <c r="G10" i="5"/>
  <c r="H10" i="5" s="1"/>
  <c r="G9" i="5"/>
  <c r="K9" i="5" s="1"/>
  <c r="A22" i="5"/>
  <c r="B22" i="5" s="1"/>
  <c r="A21" i="5"/>
  <c r="B21" i="5" s="1"/>
  <c r="P6" i="11"/>
  <c r="D5" i="11"/>
  <c r="D4" i="11"/>
  <c r="Z8" i="11" s="1"/>
  <c r="Y8" i="11" s="1"/>
  <c r="H4" i="11"/>
  <c r="R5" i="2"/>
  <c r="E5" i="2"/>
  <c r="M2" i="11"/>
  <c r="Z3" i="11" s="1"/>
  <c r="P2" i="11"/>
  <c r="Z4" i="11" s="1"/>
  <c r="Y4" i="11" s="1"/>
  <c r="H6" i="11"/>
  <c r="G5" i="2" l="1"/>
  <c r="K5" i="11"/>
  <c r="Z14" i="11" s="1"/>
  <c r="Y14" i="11" s="1"/>
  <c r="D6" i="11"/>
  <c r="Z16" i="11" s="1"/>
  <c r="Y16" i="11" s="1"/>
  <c r="L5" i="2"/>
  <c r="P5" i="11"/>
  <c r="Z15" i="11" s="1"/>
  <c r="Y15" i="11" s="1"/>
  <c r="H5" i="11"/>
  <c r="Z13" i="11" s="1"/>
  <c r="Y13" i="11" s="1"/>
  <c r="H5" i="2"/>
  <c r="K5" i="2"/>
  <c r="Z9" i="11"/>
  <c r="Y9" i="11" s="1"/>
  <c r="Z17" i="11"/>
  <c r="Y17" i="11" s="1"/>
  <c r="Y18" i="11"/>
  <c r="Z19" i="11"/>
  <c r="Y19" i="11" s="1"/>
  <c r="Y11" i="11"/>
  <c r="Z12" i="11"/>
  <c r="Y12" i="11" s="1"/>
  <c r="B36" i="11"/>
  <c r="B42" i="11" s="1"/>
  <c r="Y3" i="11"/>
  <c r="W3" i="11"/>
  <c r="H35" i="11"/>
  <c r="H41" i="11" s="1"/>
  <c r="H9" i="5"/>
  <c r="K22" i="5"/>
  <c r="S22" i="5" s="1"/>
  <c r="J22" i="5"/>
  <c r="K18" i="5"/>
  <c r="J18" i="5"/>
  <c r="K15" i="5"/>
  <c r="J15" i="5"/>
  <c r="K23" i="5"/>
  <c r="S23" i="5" s="1"/>
  <c r="K17" i="5"/>
  <c r="J17" i="5"/>
  <c r="K11" i="5"/>
  <c r="J11" i="5"/>
  <c r="K14" i="5"/>
  <c r="J14" i="5"/>
  <c r="H26" i="5"/>
  <c r="J26" i="5" s="1"/>
  <c r="J20" i="5"/>
  <c r="K13" i="5"/>
  <c r="J13" i="5"/>
  <c r="K19" i="5"/>
  <c r="J19" i="5"/>
  <c r="K25" i="5"/>
  <c r="S25" i="5" s="1"/>
  <c r="J10" i="5"/>
  <c r="K10" i="5"/>
  <c r="K21" i="5"/>
  <c r="J21" i="5"/>
  <c r="K16" i="5"/>
  <c r="K12" i="5"/>
  <c r="J12" i="5"/>
  <c r="K27" i="5"/>
  <c r="S27" i="5" s="1"/>
  <c r="K24" i="5"/>
  <c r="S24" i="5" s="1"/>
  <c r="I27" i="5" l="1"/>
  <c r="E27" i="5" s="1"/>
  <c r="D27" i="5" s="1"/>
  <c r="F27" i="5"/>
  <c r="I22" i="5"/>
  <c r="E22" i="5" s="1"/>
  <c r="D22" i="5" s="1"/>
  <c r="F22" i="5"/>
  <c r="I24" i="5"/>
  <c r="E24" i="5" s="1"/>
  <c r="D24" i="5" s="1"/>
  <c r="F24" i="5"/>
  <c r="I25" i="5"/>
  <c r="E25" i="5" s="1"/>
  <c r="D25" i="5" s="1"/>
  <c r="F25" i="5"/>
  <c r="I23" i="5"/>
  <c r="E23" i="5" s="1"/>
  <c r="D23" i="5" s="1"/>
  <c r="F23" i="5"/>
  <c r="AA4" i="11"/>
  <c r="AE4" i="11" s="1"/>
  <c r="AA20" i="11"/>
  <c r="AE20" i="11" s="1"/>
  <c r="AA9" i="11"/>
  <c r="AE9" i="11" s="1"/>
  <c r="AA18" i="11"/>
  <c r="AE18" i="11" s="1"/>
  <c r="AA8" i="11"/>
  <c r="AE8" i="11" s="1"/>
  <c r="AA19" i="11"/>
  <c r="AE19" i="11" s="1"/>
  <c r="AA6" i="11"/>
  <c r="AE6" i="11" s="1"/>
  <c r="AA21" i="11"/>
  <c r="AE21" i="11" s="1"/>
  <c r="AA15" i="11"/>
  <c r="AE15" i="11" s="1"/>
  <c r="AA17" i="11"/>
  <c r="AE17" i="11" s="1"/>
  <c r="AA12" i="11"/>
  <c r="AE12" i="11" s="1"/>
  <c r="AA13" i="11"/>
  <c r="AE13" i="11" s="1"/>
  <c r="AA11" i="11"/>
  <c r="AE11" i="11" s="1"/>
  <c r="AA10" i="11"/>
  <c r="AE10" i="11" s="1"/>
  <c r="AA16" i="11"/>
  <c r="AE16" i="11" s="1"/>
  <c r="AA7" i="11"/>
  <c r="AE7" i="11" s="1"/>
  <c r="AA3" i="11"/>
  <c r="AE3" i="11" s="1"/>
  <c r="AA14" i="11"/>
  <c r="AE14" i="11" s="1"/>
  <c r="AA5" i="11"/>
  <c r="AE5" i="11" s="1"/>
  <c r="K26" i="5"/>
  <c r="S26" i="5" s="1"/>
  <c r="I26" i="5" l="1"/>
  <c r="E26" i="5" s="1"/>
  <c r="D26" i="5" s="1"/>
  <c r="F26" i="5"/>
  <c r="AJ1" i="11"/>
  <c r="S9" i="5"/>
  <c r="S21" i="5"/>
  <c r="S20" i="5"/>
  <c r="S19" i="5"/>
  <c r="I19" i="5" l="1"/>
  <c r="F19" i="5"/>
  <c r="I20" i="5"/>
  <c r="F20" i="5"/>
  <c r="I21" i="5"/>
  <c r="F21" i="5"/>
  <c r="AD1" i="11"/>
  <c r="B8" i="11" s="1"/>
  <c r="AN1" i="5"/>
  <c r="F9" i="5"/>
  <c r="S10" i="5"/>
  <c r="S14" i="5"/>
  <c r="S18" i="5"/>
  <c r="S11" i="5"/>
  <c r="S15" i="5"/>
  <c r="S12" i="5"/>
  <c r="S16" i="5"/>
  <c r="S13" i="5"/>
  <c r="S17" i="5"/>
  <c r="AB19" i="5" l="1"/>
  <c r="I16" i="5"/>
  <c r="E16" i="5" s="1"/>
  <c r="D16" i="5" s="1"/>
  <c r="E21" i="5" s="1"/>
  <c r="D21" i="5" s="1"/>
  <c r="F16" i="5"/>
  <c r="I15" i="5"/>
  <c r="E15" i="5" s="1"/>
  <c r="D15" i="5" s="1"/>
  <c r="E20" i="5" s="1"/>
  <c r="D20" i="5" s="1"/>
  <c r="F15" i="5"/>
  <c r="I12" i="5"/>
  <c r="E12" i="5" s="1"/>
  <c r="D12" i="5" s="1"/>
  <c r="F12" i="5"/>
  <c r="I11" i="5"/>
  <c r="E11" i="5" s="1"/>
  <c r="D11" i="5" s="1"/>
  <c r="F11" i="5"/>
  <c r="I18" i="5"/>
  <c r="F18" i="5"/>
  <c r="I14" i="5"/>
  <c r="E14" i="5" s="1"/>
  <c r="D14" i="5" s="1"/>
  <c r="E19" i="5" s="1"/>
  <c r="D19" i="5" s="1"/>
  <c r="F14" i="5"/>
  <c r="I13" i="5"/>
  <c r="E13" i="5" s="1"/>
  <c r="D13" i="5" s="1"/>
  <c r="F13" i="5"/>
  <c r="I17" i="5"/>
  <c r="F17" i="5"/>
  <c r="I10" i="5"/>
  <c r="F10" i="5"/>
  <c r="BQ9" i="5"/>
  <c r="BQ7" i="5"/>
  <c r="BQ8" i="5"/>
  <c r="BQ10" i="5"/>
  <c r="BQ11" i="5"/>
  <c r="BQ6" i="5"/>
  <c r="AH17" i="5"/>
  <c r="AH18" i="5"/>
  <c r="AH16" i="5"/>
  <c r="BQ14" i="5"/>
  <c r="BQ18" i="5"/>
  <c r="BQ32" i="5"/>
  <c r="BQ29" i="5"/>
  <c r="BQ41" i="5"/>
  <c r="BQ19" i="5"/>
  <c r="BQ20" i="5"/>
  <c r="BQ23" i="5"/>
  <c r="BQ52" i="5"/>
  <c r="BQ47" i="5"/>
  <c r="BQ53" i="5"/>
  <c r="BQ27" i="5"/>
  <c r="BQ12" i="5"/>
  <c r="BQ36" i="5"/>
  <c r="BQ44" i="5"/>
  <c r="BQ54" i="5"/>
  <c r="BQ50" i="5"/>
  <c r="BQ24" i="5"/>
  <c r="BQ51" i="5"/>
  <c r="BQ30" i="5"/>
  <c r="BQ48" i="5"/>
  <c r="BQ46" i="5"/>
  <c r="BQ35" i="5"/>
  <c r="BQ34" i="5"/>
  <c r="BQ15" i="5"/>
  <c r="BQ17" i="5"/>
  <c r="BQ45" i="5"/>
  <c r="BQ39" i="5"/>
  <c r="BQ26" i="5"/>
  <c r="BQ21" i="5"/>
  <c r="BQ42" i="5"/>
  <c r="BQ40" i="5"/>
  <c r="BQ22" i="5"/>
  <c r="BQ13" i="5"/>
  <c r="BQ28" i="5"/>
  <c r="BQ16" i="5"/>
  <c r="BQ33" i="5"/>
  <c r="BQ38" i="5"/>
  <c r="AH19" i="5" l="1"/>
  <c r="AH10" i="5"/>
  <c r="E10" i="5"/>
  <c r="D10" i="5" s="1"/>
  <c r="C10" i="5" s="1"/>
  <c r="AH8" i="5"/>
  <c r="DG5" i="2" s="1"/>
  <c r="E18" i="5"/>
  <c r="D18" i="5" s="1"/>
  <c r="E17" i="5"/>
  <c r="D17" i="5" s="1"/>
  <c r="K22" i="11"/>
  <c r="DM5" i="2"/>
  <c r="Q22" i="11"/>
  <c r="DN5" i="2"/>
  <c r="F22" i="11"/>
  <c r="DL5" i="2"/>
  <c r="V15" i="11"/>
  <c r="V20" i="11"/>
  <c r="V10" i="11"/>
  <c r="V17" i="11"/>
  <c r="V13" i="11"/>
  <c r="V21" i="11"/>
  <c r="V19" i="11"/>
  <c r="V11" i="11"/>
  <c r="V16" i="11"/>
  <c r="V14" i="11"/>
  <c r="V18" i="11"/>
  <c r="V12" i="11"/>
  <c r="V23" i="11"/>
  <c r="V25" i="11"/>
  <c r="V24" i="11"/>
  <c r="V22" i="11"/>
  <c r="C11" i="5" l="1"/>
  <c r="C12" i="5" s="1"/>
  <c r="C13" i="5" s="1"/>
  <c r="C14" i="5" s="1"/>
  <c r="C15" i="5" s="1"/>
  <c r="C16" i="5" s="1"/>
  <c r="C17" i="5" s="1"/>
  <c r="C18" i="5" s="1"/>
  <c r="C19" i="5" s="1"/>
  <c r="C20" i="5" s="1"/>
  <c r="C21" i="5" s="1"/>
  <c r="C22" i="5" s="1"/>
  <c r="C23" i="5" s="1"/>
  <c r="C24" i="5" s="1"/>
  <c r="C25" i="5" s="1"/>
  <c r="C26" i="5" s="1"/>
  <c r="C27" i="5" s="1"/>
  <c r="DD5" i="2"/>
  <c r="E25" i="11"/>
  <c r="DO5" i="2"/>
  <c r="B11" i="11"/>
  <c r="AH12" i="5"/>
  <c r="E28" i="11" s="1"/>
  <c r="E27" i="11"/>
  <c r="AE23" i="5" l="1"/>
  <c r="AE24" i="5"/>
  <c r="AH14" i="5"/>
  <c r="DH5" i="2"/>
  <c r="C11" i="11"/>
  <c r="B12" i="11"/>
  <c r="D11" i="11"/>
  <c r="DJ5" i="2" l="1"/>
  <c r="F35" i="11"/>
  <c r="AE26" i="5"/>
  <c r="AE25" i="5"/>
  <c r="B13" i="11"/>
  <c r="C12" i="11"/>
  <c r="D12" i="11"/>
  <c r="AH15" i="5"/>
  <c r="I11" i="11"/>
  <c r="H11" i="11"/>
  <c r="DK5" i="2" l="1"/>
  <c r="F41" i="11"/>
  <c r="H12" i="11"/>
  <c r="I12" i="11"/>
  <c r="B14" i="11"/>
  <c r="C13" i="11"/>
  <c r="D13" i="11"/>
  <c r="I13" i="11" l="1"/>
  <c r="H13" i="11"/>
  <c r="B15" i="11"/>
  <c r="C14" i="11"/>
  <c r="D14" i="11"/>
  <c r="I14" i="11" l="1"/>
  <c r="H14" i="11"/>
  <c r="B16" i="11"/>
  <c r="D15" i="11"/>
  <c r="I15" i="11" s="1"/>
  <c r="C15" i="11"/>
  <c r="H15" i="11" l="1"/>
  <c r="B17" i="11"/>
  <c r="C16" i="11"/>
  <c r="D16" i="11"/>
  <c r="I16" i="11" l="1"/>
  <c r="H16" i="11"/>
  <c r="B18" i="11"/>
  <c r="J11" i="11" s="1"/>
  <c r="J12" i="11" s="1"/>
  <c r="D17" i="11"/>
  <c r="C17" i="11"/>
  <c r="I17" i="11" l="1"/>
  <c r="H17" i="11"/>
  <c r="J13" i="11"/>
  <c r="K12" i="11"/>
  <c r="L12" i="11"/>
  <c r="C18" i="11"/>
  <c r="D18" i="11"/>
  <c r="H18" i="11" l="1"/>
  <c r="I18" i="11"/>
  <c r="Q12" i="11"/>
  <c r="P12" i="11"/>
  <c r="J14" i="11"/>
  <c r="K13" i="11"/>
  <c r="L13" i="11"/>
  <c r="L11" i="11"/>
  <c r="K11" i="11"/>
  <c r="Q13" i="11" l="1"/>
  <c r="P13" i="11"/>
  <c r="J15" i="11"/>
  <c r="L14" i="11"/>
  <c r="K14" i="11"/>
  <c r="P11" i="11"/>
  <c r="Q11" i="11"/>
  <c r="Q14" i="11" l="1"/>
  <c r="P14" i="11"/>
  <c r="J16" i="11"/>
  <c r="L15" i="11"/>
  <c r="K15" i="11"/>
  <c r="P15" i="11" l="1"/>
  <c r="Q15" i="11"/>
  <c r="J17" i="11"/>
  <c r="L16" i="11"/>
  <c r="K16" i="11"/>
  <c r="Q16" i="11" l="1"/>
  <c r="P16" i="11"/>
  <c r="J18" i="11"/>
  <c r="L17" i="11"/>
  <c r="K17" i="11"/>
  <c r="Q17" i="11" l="1"/>
  <c r="P17" i="11"/>
  <c r="L18" i="11"/>
  <c r="CH5" i="2" s="1"/>
  <c r="K18" i="11"/>
  <c r="AV5" i="2" l="1"/>
  <c r="AJ5" i="2"/>
  <c r="AN5" i="2"/>
  <c r="CX5" i="2"/>
  <c r="AP5" i="2"/>
  <c r="CF5" i="2"/>
  <c r="AR5" i="2"/>
  <c r="AB5" i="2"/>
  <c r="X5" i="2"/>
  <c r="BT5" i="2"/>
  <c r="T5" i="2"/>
  <c r="BV5" i="2"/>
  <c r="BF5" i="2"/>
  <c r="AX5" i="2"/>
  <c r="P18" i="11"/>
  <c r="Q18" i="11"/>
  <c r="BJ5" i="2"/>
  <c r="AD5" i="2"/>
  <c r="AZ5" i="2"/>
  <c r="Z5" i="2"/>
  <c r="CN5" i="2"/>
  <c r="CJ5" i="2"/>
  <c r="BH5" i="2"/>
  <c r="CP5" i="2"/>
  <c r="AT5" i="2"/>
  <c r="BR5" i="2"/>
  <c r="CV5" i="2"/>
  <c r="BD5" i="2"/>
  <c r="AF5" i="2"/>
  <c r="V5" i="2"/>
  <c r="CR5" i="2"/>
  <c r="BZ5" i="2"/>
  <c r="CL5" i="2"/>
  <c r="BL5" i="2"/>
  <c r="AL5" i="2"/>
  <c r="BP5" i="2"/>
  <c r="CD5" i="2"/>
  <c r="CB5" i="2"/>
  <c r="BX5" i="2"/>
  <c r="AH5" i="2"/>
  <c r="BB5" i="2"/>
  <c r="BN5" i="2"/>
  <c r="CT5" i="2"/>
</calcChain>
</file>

<file path=xl/sharedStrings.xml><?xml version="1.0" encoding="utf-8"?>
<sst xmlns="http://schemas.openxmlformats.org/spreadsheetml/2006/main" count="44697" uniqueCount="6030">
  <si>
    <t xml:space="preserve">تعليمات التسجيل </t>
  </si>
  <si>
    <t>اتبع الخطوات التالية:</t>
  </si>
  <si>
    <t>يستفيد من الحسم</t>
  </si>
  <si>
    <t>نسبة الحسم</t>
  </si>
  <si>
    <t>تملأ صفحة إدخال البيانات بالمعلومات المطلوبة وبشكل دقيق وصحيح</t>
  </si>
  <si>
    <t>الانتقال إلى صفحة اختيار المقررات</t>
  </si>
  <si>
    <t>الطلاب الأوائل</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</si>
  <si>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</si>
  <si>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</si>
  <si>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 تضع بجانب اسم المقرر بالعمود الأزرق رقم /1/</t>
  </si>
  <si>
    <t>ذوي شهداء الجيش وقوى الأمن الداخلي والجرحى وأبنائهم وأبناء المفقودين وأزواجهم</t>
  </si>
  <si>
    <t xml:space="preserve">يسدد (500ل.س) فقط رسم كل مقرر </t>
  </si>
  <si>
    <t xml:space="preserve">بعد الإنتهاء من عملية اختيار المقررات انتقل إلى صفحة </t>
  </si>
  <si>
    <t>الاستمارة واطبع منها أربع نسخ</t>
  </si>
  <si>
    <t>عناصر الجيش العربي السوري والقوات المسلحة وقوى الامن الداخلي</t>
  </si>
  <si>
    <t>إرسال ملف الإستمارة (Excel ) عبر البريد الإلكتروني إلى العنوان التالي :
acc.ol@hotmail.com 
ويجب أن يكون موضوع الإيميل هو الرقم الامتحاني للطالب</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</si>
  <si>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</si>
  <si>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</si>
  <si>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</si>
  <si>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</si>
  <si>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</si>
  <si>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</si>
  <si>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</si>
  <si>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أدخل الرقم الإمتحاني</t>
  </si>
  <si>
    <t>يجب أن تقوم بملئ الحقول بالمعلومات المطلوبة بشكل صحيح</t>
  </si>
  <si>
    <t>الاسم الكامل باللغة الإنكليزية</t>
  </si>
  <si>
    <t>اسم الأب باللغة الإنكليزية</t>
  </si>
  <si>
    <t>اسم الأم باللغة الإنكليزية</t>
  </si>
  <si>
    <t>مكان الميلاد باللغة الإنكليزية</t>
  </si>
  <si>
    <t>علمي</t>
  </si>
  <si>
    <t>غير سوري</t>
  </si>
  <si>
    <t>العربية السورية</t>
  </si>
  <si>
    <t>تجارية</t>
  </si>
  <si>
    <t>01</t>
  </si>
  <si>
    <t>دمشق</t>
  </si>
  <si>
    <t>الفلسطينية السورية</t>
  </si>
  <si>
    <t>الرقم الوطني</t>
  </si>
  <si>
    <t>رقم جواز السفر لغير السوريين</t>
  </si>
  <si>
    <t>مكان ورقم القيد</t>
  </si>
  <si>
    <t>رقم الهاتف</t>
  </si>
  <si>
    <t>رقم الموبايل</t>
  </si>
  <si>
    <t>العنوان الدائم</t>
  </si>
  <si>
    <t>02</t>
  </si>
  <si>
    <t>حلب</t>
  </si>
  <si>
    <t>الفلسطينية</t>
  </si>
  <si>
    <t>03</t>
  </si>
  <si>
    <t>ريف دمشق</t>
  </si>
  <si>
    <t>الأردنية</t>
  </si>
  <si>
    <t>نوع الشهادة الثانوية</t>
  </si>
  <si>
    <t>سنة الشهادة</t>
  </si>
  <si>
    <t>محافظ الشهادة</t>
  </si>
  <si>
    <t>شعبة التجنيد</t>
  </si>
  <si>
    <t>04</t>
  </si>
  <si>
    <t>حمص</t>
  </si>
  <si>
    <t>اللبنانية</t>
  </si>
  <si>
    <t>05</t>
  </si>
  <si>
    <t>حماة</t>
  </si>
  <si>
    <t>التونسية</t>
  </si>
  <si>
    <t>تاريخ الميلاد</t>
  </si>
  <si>
    <t>مكان الميلاد</t>
  </si>
  <si>
    <t>الجنسية</t>
  </si>
  <si>
    <t>الجنس</t>
  </si>
  <si>
    <t>06</t>
  </si>
  <si>
    <t>اللاذقية</t>
  </si>
  <si>
    <t>الجزائرية</t>
  </si>
  <si>
    <t>07</t>
  </si>
  <si>
    <t>إدلب</t>
  </si>
  <si>
    <t>السودانية</t>
  </si>
  <si>
    <t>الاب</t>
  </si>
  <si>
    <t>الأم</t>
  </si>
  <si>
    <t>08</t>
  </si>
  <si>
    <t>الحسكة</t>
  </si>
  <si>
    <t>الصومالية</t>
  </si>
  <si>
    <t>09</t>
  </si>
  <si>
    <t>دير الزور</t>
  </si>
  <si>
    <t>العراقية</t>
  </si>
  <si>
    <t>10</t>
  </si>
  <si>
    <t>طرطوس</t>
  </si>
  <si>
    <t>المصرية</t>
  </si>
  <si>
    <t>11</t>
  </si>
  <si>
    <t>الرقة</t>
  </si>
  <si>
    <t>المغربية</t>
  </si>
  <si>
    <t>12</t>
  </si>
  <si>
    <t>درعا</t>
  </si>
  <si>
    <t>اليمنية</t>
  </si>
  <si>
    <t>13</t>
  </si>
  <si>
    <t>السويداء</t>
  </si>
  <si>
    <t>الإيرانية</t>
  </si>
  <si>
    <t>14</t>
  </si>
  <si>
    <t>القنيطرة</t>
  </si>
  <si>
    <t>الأفغانية</t>
  </si>
  <si>
    <t>الباكستانية</t>
  </si>
  <si>
    <t>ذكر</t>
  </si>
  <si>
    <t>أنثى</t>
  </si>
  <si>
    <t>رقم الطالب</t>
  </si>
  <si>
    <t>الاسم والكنية:</t>
  </si>
  <si>
    <t>اسم الاب:</t>
  </si>
  <si>
    <t>اسم الام:</t>
  </si>
  <si>
    <t>نقابة معلمين</t>
  </si>
  <si>
    <t>لا</t>
  </si>
  <si>
    <t>الإنكليزية</t>
  </si>
  <si>
    <t>السنة</t>
  </si>
  <si>
    <t>place of birth</t>
  </si>
  <si>
    <t>Mother Name</t>
  </si>
  <si>
    <t>Father Name</t>
  </si>
  <si>
    <t>Full Name</t>
  </si>
  <si>
    <t>ذوي إحتياجات الخاصة</t>
  </si>
  <si>
    <t>نعم</t>
  </si>
  <si>
    <t>الفرنسية</t>
  </si>
  <si>
    <t>محافظة الهوية</t>
  </si>
  <si>
    <t>عناصر الجيش وقوى الأمن الداخلي</t>
  </si>
  <si>
    <t>نوع الشهادة</t>
  </si>
  <si>
    <t>عام الثانوية :</t>
  </si>
  <si>
    <t>محافظتها</t>
  </si>
  <si>
    <t>الموبايل</t>
  </si>
  <si>
    <t>الهاتف</t>
  </si>
  <si>
    <t>ذوي الشهداء وجرحى الجيش العربي السوري</t>
  </si>
  <si>
    <t>نوع الحسم</t>
  </si>
  <si>
    <t>رقم الإيقاف</t>
  </si>
  <si>
    <t>تاريخه</t>
  </si>
  <si>
    <t>تدوير الرسوم</t>
  </si>
  <si>
    <t>وثيقة وفاة</t>
  </si>
  <si>
    <t>مقررات السنة الأولى (فصل أول)</t>
  </si>
  <si>
    <t>سجين</t>
  </si>
  <si>
    <t>أصول المحاسبة  (1)</t>
  </si>
  <si>
    <t>الأولى</t>
  </si>
  <si>
    <t>الأول</t>
  </si>
  <si>
    <t>رسم الشهادة</t>
  </si>
  <si>
    <t>بطل الجمهورية</t>
  </si>
  <si>
    <t xml:space="preserve">الرياضيات المالية والادارية </t>
  </si>
  <si>
    <t>رمز المقرر</t>
  </si>
  <si>
    <t>المقررات التي يحق للطالب تسجيلها</t>
  </si>
  <si>
    <t>إختر اللغة في المقررات الأجنبية</t>
  </si>
  <si>
    <t>رسم المقررات</t>
  </si>
  <si>
    <t>العاملين في وزارة التعليم العالي والمؤسسات والجامعات التابعة لها وأبنائهم</t>
  </si>
  <si>
    <t>مبادئ الادارة  (1)</t>
  </si>
  <si>
    <t>رسم التسجيل</t>
  </si>
  <si>
    <t xml:space="preserve">المدخل الى القانون </t>
  </si>
  <si>
    <t>رسم فصول الانقطاع</t>
  </si>
  <si>
    <t xml:space="preserve">تقنيات الحاسوب </t>
  </si>
  <si>
    <t>الرسوم المدورة</t>
  </si>
  <si>
    <t>إجمالي الرسوم المطالب بسدادها</t>
  </si>
  <si>
    <t>مقررات السنة الأولى (فصل ثاني)</t>
  </si>
  <si>
    <t>تقسيط</t>
  </si>
  <si>
    <t>أصول المحاسبة (2)</t>
  </si>
  <si>
    <t>الثاني</t>
  </si>
  <si>
    <t>القسط الأول</t>
  </si>
  <si>
    <t xml:space="preserve">اساليب كمية في الادارة </t>
  </si>
  <si>
    <t>القسط الثاني</t>
  </si>
  <si>
    <t>مبادئ الادارة  (2)</t>
  </si>
  <si>
    <t>عدد المقررات المسجلة لأول مرة</t>
  </si>
  <si>
    <t>عدد المقررات المسجلة للمرة الثانية</t>
  </si>
  <si>
    <t xml:space="preserve">اقتصاد كلي </t>
  </si>
  <si>
    <t>عدد المقررات المسجلة لأكثر من مرتين</t>
  </si>
  <si>
    <t>مقررات السنة الثانية (فصل أول)</t>
  </si>
  <si>
    <t>عدد المقررات المسجلة</t>
  </si>
  <si>
    <t xml:space="preserve">محاسبة شركات الاشخاص </t>
  </si>
  <si>
    <t>الثانية</t>
  </si>
  <si>
    <t xml:space="preserve">ادارة مشتريات ومخازن </t>
  </si>
  <si>
    <t xml:space="preserve">الادارة المالية </t>
  </si>
  <si>
    <t xml:space="preserve">القانون التجاري </t>
  </si>
  <si>
    <t>مقررات السنة الثانية (فصل ثاني)</t>
  </si>
  <si>
    <t xml:space="preserve">محاسبة شركات الاموال </t>
  </si>
  <si>
    <t>ج</t>
  </si>
  <si>
    <t xml:space="preserve">المالية العامة </t>
  </si>
  <si>
    <t>ر1</t>
  </si>
  <si>
    <t xml:space="preserve">ادارة الانتاج </t>
  </si>
  <si>
    <t>ر2</t>
  </si>
  <si>
    <t xml:space="preserve">الاقتصاد الجزئي </t>
  </si>
  <si>
    <t xml:space="preserve">مبادئ الاحصاء </t>
  </si>
  <si>
    <t>مقررات السنة الثالثة (فصل أول)</t>
  </si>
  <si>
    <t>مبادئ التكاليف (1)</t>
  </si>
  <si>
    <t>الثالثة</t>
  </si>
  <si>
    <t xml:space="preserve">نظم المعلومات المحاسبية </t>
  </si>
  <si>
    <t>محاسبة خاصة  (1)</t>
  </si>
  <si>
    <t xml:space="preserve">محاسبة منشات مالية </t>
  </si>
  <si>
    <t xml:space="preserve">محاسبة حكومية </t>
  </si>
  <si>
    <t>مقررات السنة الثالثة (فصل ثاني)</t>
  </si>
  <si>
    <t>مبادئ التكاليف (2)</t>
  </si>
  <si>
    <t>محاسبة خاصة (2)</t>
  </si>
  <si>
    <t xml:space="preserve">نظرية المحاسبة </t>
  </si>
  <si>
    <t xml:space="preserve">محاسبة ضريبية </t>
  </si>
  <si>
    <t>مقررات السنة الرابعة (فصل أول )</t>
  </si>
  <si>
    <t>تدقيق حسابات (1)</t>
  </si>
  <si>
    <t xml:space="preserve">محاسبة ادارية </t>
  </si>
  <si>
    <t xml:space="preserve">برمجيات تطبيقية في المحاسبة </t>
  </si>
  <si>
    <t xml:space="preserve">محاسبة زراعية </t>
  </si>
  <si>
    <t>الفصل الأول 2018-2019</t>
  </si>
  <si>
    <t>مقررات السنة الرابعة (فصل ثاني)</t>
  </si>
  <si>
    <t>الفصل الثاني 2018-2019</t>
  </si>
  <si>
    <t>تدقيق حسابات (2)</t>
  </si>
  <si>
    <t>الفصل الأول 2019-2020</t>
  </si>
  <si>
    <t xml:space="preserve">محاسبة متقدمة </t>
  </si>
  <si>
    <t>الفصل الأول 2020-2021</t>
  </si>
  <si>
    <t xml:space="preserve">محاسبة البترول </t>
  </si>
  <si>
    <t>الفصل الثاني 2020-2021</t>
  </si>
  <si>
    <t xml:space="preserve">مشكلات محاسبية معاصرة </t>
  </si>
  <si>
    <t>الفصل الأول 2021-2022</t>
  </si>
  <si>
    <t>الاستمارة الخاصة بتسجيل طلاب برنامج المحاسبة في الفصل الثاني للعام الدراسي 2022/2021</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</si>
  <si>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</si>
  <si>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</si>
  <si>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</si>
  <si>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</si>
  <si>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</si>
  <si>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</si>
  <si>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</si>
  <si>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</si>
  <si>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</si>
  <si>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</si>
  <si>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</si>
  <si>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</si>
  <si>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</si>
  <si>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</si>
  <si>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</si>
  <si>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العنوان :</t>
  </si>
  <si>
    <t xml:space="preserve"> المقررات التي سجلها الطالب</t>
  </si>
  <si>
    <t>رقم تدوير رسوم</t>
  </si>
  <si>
    <t>طابع هلال احمر
25  ل .س</t>
  </si>
  <si>
    <t xml:space="preserve">طابع مالي
 30  ل.س   </t>
  </si>
  <si>
    <t>طابع بحث علمي
25ل.س</t>
  </si>
  <si>
    <t>رسم الانقطاع</t>
  </si>
  <si>
    <t>المبلغ المستحق</t>
  </si>
  <si>
    <t>ملاحظة: لا يعد الطالب مسجلاً إذا لم ينفذ تعليمات التسجيل كاملةً ويسلم أوراقه إلى القسم المختص  ، وهو مسؤول عن صحة المعلومات الواردة في هذه الاستمارة</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</si>
  <si>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</si>
  <si>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</si>
  <si>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</si>
  <si>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</si>
  <si>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</si>
  <si>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</si>
  <si>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الثانية</t>
  </si>
  <si>
    <t>مقررات السنة الثالثة</t>
  </si>
  <si>
    <t>مقررات السنة الرابعة</t>
  </si>
  <si>
    <t>تدوير رسوم</t>
  </si>
  <si>
    <t>الرسوم</t>
  </si>
  <si>
    <t>الإحصائية</t>
  </si>
  <si>
    <t>البيانات باللغة الإنكليزية</t>
  </si>
  <si>
    <t>فصول الإنقطاع</t>
  </si>
  <si>
    <t>الفصل الأول</t>
  </si>
  <si>
    <t>الفصل الثاني</t>
  </si>
  <si>
    <t>الاسم والنسبة</t>
  </si>
  <si>
    <t>الأب</t>
  </si>
  <si>
    <t>الام</t>
  </si>
  <si>
    <t>عام الميلاد</t>
  </si>
  <si>
    <t>نوع الثانوية</t>
  </si>
  <si>
    <t>عام الثانوية</t>
  </si>
  <si>
    <t>رقمه</t>
  </si>
  <si>
    <t>المبلغ المدور</t>
  </si>
  <si>
    <t>رسم فصل الانقطاع</t>
  </si>
  <si>
    <t>رسم تسجيل سنوي</t>
  </si>
  <si>
    <t>تقيسط</t>
  </si>
  <si>
    <t>عدد المواد الجديدة</t>
  </si>
  <si>
    <t>عدد المواد الراسبة للمرة الأولى</t>
  </si>
  <si>
    <t>عدد المواد الراسبة للمرة الثانية</t>
  </si>
  <si>
    <t>عدد الإجمالي للمواد</t>
  </si>
  <si>
    <t>لغة الطالب</t>
  </si>
  <si>
    <t/>
  </si>
  <si>
    <t>A</t>
  </si>
  <si>
    <t>استنفذ في الفصل الأول 21-22</t>
  </si>
  <si>
    <t>استنفذ في الفصل الثاني 20-21</t>
  </si>
  <si>
    <t>فصل أول 2018-2019</t>
  </si>
  <si>
    <t>فصل ثاني 2018-2019</t>
  </si>
  <si>
    <t>فصل أول 2019-2020</t>
  </si>
  <si>
    <t>فصل أول 2020-2021</t>
  </si>
  <si>
    <t>فصل ثاني 2020-2021</t>
  </si>
  <si>
    <t>فصل أول 2021-2022</t>
  </si>
  <si>
    <t>الاستنفاذ</t>
  </si>
  <si>
    <t>خالد</t>
  </si>
  <si>
    <t>سميره</t>
  </si>
  <si>
    <t xml:space="preserve">دمشق </t>
  </si>
  <si>
    <t>منقطع</t>
  </si>
  <si>
    <t>احمد</t>
  </si>
  <si>
    <t>باسمه</t>
  </si>
  <si>
    <t>حنان</t>
  </si>
  <si>
    <t>مخيم اليرموك</t>
  </si>
  <si>
    <t>نذير</t>
  </si>
  <si>
    <t>مياده</t>
  </si>
  <si>
    <t>طلال</t>
  </si>
  <si>
    <t>أمون</t>
  </si>
  <si>
    <t>يوسف</t>
  </si>
  <si>
    <t>وفاء</t>
  </si>
  <si>
    <t>هناء</t>
  </si>
  <si>
    <t>زهير</t>
  </si>
  <si>
    <t>سميه</t>
  </si>
  <si>
    <t>انثى</t>
  </si>
  <si>
    <t>النبك</t>
  </si>
  <si>
    <t>محمد</t>
  </si>
  <si>
    <t>فاديا</t>
  </si>
  <si>
    <t>سلمان</t>
  </si>
  <si>
    <t>فاطمه</t>
  </si>
  <si>
    <t>فؤاد</t>
  </si>
  <si>
    <t>سمر</t>
  </si>
  <si>
    <t>حسام الدين</t>
  </si>
  <si>
    <t>محمد خلدون</t>
  </si>
  <si>
    <t>فاتن</t>
  </si>
  <si>
    <t>عبد الوهاب</t>
  </si>
  <si>
    <t>روضه</t>
  </si>
  <si>
    <t>ابتسام</t>
  </si>
  <si>
    <t>سحر</t>
  </si>
  <si>
    <t>داعل</t>
  </si>
  <si>
    <t>حامد</t>
  </si>
  <si>
    <t>تغريد</t>
  </si>
  <si>
    <t>دوما</t>
  </si>
  <si>
    <t>علي</t>
  </si>
  <si>
    <t>موفق</t>
  </si>
  <si>
    <t>سماح</t>
  </si>
  <si>
    <t>محمود</t>
  </si>
  <si>
    <t>باسم</t>
  </si>
  <si>
    <t>بسام</t>
  </si>
  <si>
    <t>احسان</t>
  </si>
  <si>
    <t>سهيله</t>
  </si>
  <si>
    <t>منيره</t>
  </si>
  <si>
    <t>مفيد</t>
  </si>
  <si>
    <t>ماهر</t>
  </si>
  <si>
    <t>نبيل</t>
  </si>
  <si>
    <t>صحنايا</t>
  </si>
  <si>
    <t>محمد نبيل</t>
  </si>
  <si>
    <t>جمال</t>
  </si>
  <si>
    <t>نبيه</t>
  </si>
  <si>
    <t>هيام</t>
  </si>
  <si>
    <t>جديدة عرطوز</t>
  </si>
  <si>
    <t>ناجي</t>
  </si>
  <si>
    <t>عائشه</t>
  </si>
  <si>
    <t>ناديا</t>
  </si>
  <si>
    <t>طالب</t>
  </si>
  <si>
    <t>مها</t>
  </si>
  <si>
    <t xml:space="preserve">ادبي </t>
  </si>
  <si>
    <t>غسان</t>
  </si>
  <si>
    <t>زياد</t>
  </si>
  <si>
    <t>ايمان</t>
  </si>
  <si>
    <t>منى</t>
  </si>
  <si>
    <t>محمد هيثم</t>
  </si>
  <si>
    <t>عبد الحكيم</t>
  </si>
  <si>
    <t>عدنان</t>
  </si>
  <si>
    <t>فريال</t>
  </si>
  <si>
    <t>هامه</t>
  </si>
  <si>
    <t>فطمه</t>
  </si>
  <si>
    <t>تجارة</t>
  </si>
  <si>
    <t>مريم</t>
  </si>
  <si>
    <t>التل</t>
  </si>
  <si>
    <t>سيف الدين</t>
  </si>
  <si>
    <t>عواطف</t>
  </si>
  <si>
    <t>عبد القادر</t>
  </si>
  <si>
    <t>مديحه</t>
  </si>
  <si>
    <t>شكري</t>
  </si>
  <si>
    <t>موسى</t>
  </si>
  <si>
    <t>شاديه</t>
  </si>
  <si>
    <t>محمد رمضان</t>
  </si>
  <si>
    <t>عماد</t>
  </si>
  <si>
    <t>محمدنبيل</t>
  </si>
  <si>
    <t>نوال</t>
  </si>
  <si>
    <t>عمر</t>
  </si>
  <si>
    <t>زهريه</t>
  </si>
  <si>
    <t>صباح</t>
  </si>
  <si>
    <t>فوزي</t>
  </si>
  <si>
    <t>فريده</t>
  </si>
  <si>
    <t xml:space="preserve">العربية السورية </t>
  </si>
  <si>
    <t>محمد ايمن</t>
  </si>
  <si>
    <t>رويده</t>
  </si>
  <si>
    <t>جودت</t>
  </si>
  <si>
    <t>احلام</t>
  </si>
  <si>
    <t>غازي</t>
  </si>
  <si>
    <t>هاله</t>
  </si>
  <si>
    <t>قصي</t>
  </si>
  <si>
    <t>سماهر</t>
  </si>
  <si>
    <t>فريزه</t>
  </si>
  <si>
    <t>ندى</t>
  </si>
  <si>
    <t>اسامة</t>
  </si>
  <si>
    <t>معتز</t>
  </si>
  <si>
    <t>سعاد</t>
  </si>
  <si>
    <t>نسيبه</t>
  </si>
  <si>
    <t>رنا</t>
  </si>
  <si>
    <t>جمانه</t>
  </si>
  <si>
    <t>فتحي</t>
  </si>
  <si>
    <t>عائده</t>
  </si>
  <si>
    <t>سقبا</t>
  </si>
  <si>
    <t>محمد ياسر</t>
  </si>
  <si>
    <t>هدى</t>
  </si>
  <si>
    <t>رجاء</t>
  </si>
  <si>
    <t>فهد</t>
  </si>
  <si>
    <t>صفاء</t>
  </si>
  <si>
    <t>حسين</t>
  </si>
  <si>
    <t xml:space="preserve">ريف دمشق </t>
  </si>
  <si>
    <t>سالم</t>
  </si>
  <si>
    <t>رضوان</t>
  </si>
  <si>
    <t>ليلى</t>
  </si>
  <si>
    <t>هيثم</t>
  </si>
  <si>
    <t>خديجه</t>
  </si>
  <si>
    <t>حسن</t>
  </si>
  <si>
    <t>جيرود</t>
  </si>
  <si>
    <t>صفوان</t>
  </si>
  <si>
    <t>هبه</t>
  </si>
  <si>
    <t>وليد</t>
  </si>
  <si>
    <t>ميسون</t>
  </si>
  <si>
    <t>عوض</t>
  </si>
  <si>
    <t>ناريمان</t>
  </si>
  <si>
    <t>ابراهيم</t>
  </si>
  <si>
    <t>اسعد</t>
  </si>
  <si>
    <t>اميه</t>
  </si>
  <si>
    <t>فلك</t>
  </si>
  <si>
    <t>جهاد</t>
  </si>
  <si>
    <t>رياض</t>
  </si>
  <si>
    <t>شهيره</t>
  </si>
  <si>
    <t>شهبا</t>
  </si>
  <si>
    <t>أحمد</t>
  </si>
  <si>
    <t>توفيق</t>
  </si>
  <si>
    <t>نضال</t>
  </si>
  <si>
    <t>نعيم</t>
  </si>
  <si>
    <t>اعتدال</t>
  </si>
  <si>
    <t>جبله</t>
  </si>
  <si>
    <t>غاده</t>
  </si>
  <si>
    <t>فواز</t>
  </si>
  <si>
    <t>عبد الله</t>
  </si>
  <si>
    <t>لينا</t>
  </si>
  <si>
    <t>سعيد</t>
  </si>
  <si>
    <t>حرستا</t>
  </si>
  <si>
    <t>سمير</t>
  </si>
  <si>
    <t>محمد جمال</t>
  </si>
  <si>
    <t>عبد اللطيف</t>
  </si>
  <si>
    <t>فايز</t>
  </si>
  <si>
    <t>امل</t>
  </si>
  <si>
    <t>عائشة</t>
  </si>
  <si>
    <t>شهناز</t>
  </si>
  <si>
    <t>محمد سهيل</t>
  </si>
  <si>
    <t>قدسيا</t>
  </si>
  <si>
    <t>كمال</t>
  </si>
  <si>
    <t>رشا</t>
  </si>
  <si>
    <t>نجاح</t>
  </si>
  <si>
    <t>عليا</t>
  </si>
  <si>
    <t>سبينه</t>
  </si>
  <si>
    <t>فريز</t>
  </si>
  <si>
    <t>مصطفى</t>
  </si>
  <si>
    <t>اميره</t>
  </si>
  <si>
    <t>بشار</t>
  </si>
  <si>
    <t>فراس</t>
  </si>
  <si>
    <t>عبير</t>
  </si>
  <si>
    <t>نبيله</t>
  </si>
  <si>
    <t>عيسى</t>
  </si>
  <si>
    <t>صبحه</t>
  </si>
  <si>
    <t>إبراهيم</t>
  </si>
  <si>
    <t>منير</t>
  </si>
  <si>
    <t>أمل</t>
  </si>
  <si>
    <t>غالب</t>
  </si>
  <si>
    <t>محمد بسام</t>
  </si>
  <si>
    <t>فاتنه</t>
  </si>
  <si>
    <t>حافظ</t>
  </si>
  <si>
    <t>سميا</t>
  </si>
  <si>
    <t>معضمية</t>
  </si>
  <si>
    <t>ياسين</t>
  </si>
  <si>
    <t xml:space="preserve">قطيفة </t>
  </si>
  <si>
    <t>أنور</t>
  </si>
  <si>
    <t>نصوح</t>
  </si>
  <si>
    <t>اليرموك</t>
  </si>
  <si>
    <t>نور</t>
  </si>
  <si>
    <t>غصون</t>
  </si>
  <si>
    <t>عربين</t>
  </si>
  <si>
    <t>يسره</t>
  </si>
  <si>
    <t>محمد بشار</t>
  </si>
  <si>
    <t>ناديه</t>
  </si>
  <si>
    <t>2017</t>
  </si>
  <si>
    <t>دلال</t>
  </si>
  <si>
    <t>معضميه</t>
  </si>
  <si>
    <t>سناء</t>
  </si>
  <si>
    <t>عبد الكريم</t>
  </si>
  <si>
    <t>امينه</t>
  </si>
  <si>
    <t>حسنه</t>
  </si>
  <si>
    <t>خان دنون</t>
  </si>
  <si>
    <t>محمد عدنان</t>
  </si>
  <si>
    <t>محمد ماهر</t>
  </si>
  <si>
    <t>ثناء</t>
  </si>
  <si>
    <t>داريا</t>
  </si>
  <si>
    <t>ناصر</t>
  </si>
  <si>
    <t>اشرفية صحنايا</t>
  </si>
  <si>
    <t>محمد سمير</t>
  </si>
  <si>
    <t>زينب</t>
  </si>
  <si>
    <t xml:space="preserve">حرستا </t>
  </si>
  <si>
    <t>عفاف</t>
  </si>
  <si>
    <t>شام</t>
  </si>
  <si>
    <t>نجود</t>
  </si>
  <si>
    <t>رسميه</t>
  </si>
  <si>
    <t>شمسيه</t>
  </si>
  <si>
    <t>جرمانا</t>
  </si>
  <si>
    <t>القطيفة</t>
  </si>
  <si>
    <t>نهله</t>
  </si>
  <si>
    <t>عرطوز</t>
  </si>
  <si>
    <t>أماني</t>
  </si>
  <si>
    <t>ظافر</t>
  </si>
  <si>
    <t>نقولا</t>
  </si>
  <si>
    <t>معرة صيدنايا</t>
  </si>
  <si>
    <t>منال</t>
  </si>
  <si>
    <t>امنه</t>
  </si>
  <si>
    <t>ياسر</t>
  </si>
  <si>
    <t>عصام</t>
  </si>
  <si>
    <t>براءه</t>
  </si>
  <si>
    <t>السيدة زينب</t>
  </si>
  <si>
    <t xml:space="preserve">الفلسطينية </t>
  </si>
  <si>
    <t>رامز</t>
  </si>
  <si>
    <t>وجيها</t>
  </si>
  <si>
    <t>ميساء</t>
  </si>
  <si>
    <t>فاطمة</t>
  </si>
  <si>
    <t>عبد الحميد</t>
  </si>
  <si>
    <t>الهام</t>
  </si>
  <si>
    <t>كوثر</t>
  </si>
  <si>
    <t>سوسن</t>
  </si>
  <si>
    <t>اكرم</t>
  </si>
  <si>
    <t>جورج</t>
  </si>
  <si>
    <t>اسامه</t>
  </si>
  <si>
    <t>احمد يوسف</t>
  </si>
  <si>
    <t>محمد عماد</t>
  </si>
  <si>
    <t>حسناء</t>
  </si>
  <si>
    <t>زكريا</t>
  </si>
  <si>
    <t>سرغايا</t>
  </si>
  <si>
    <t>غازيه</t>
  </si>
  <si>
    <t>مزيد</t>
  </si>
  <si>
    <t>قطنا</t>
  </si>
  <si>
    <t>هويدا</t>
  </si>
  <si>
    <t>عبد المجيد</t>
  </si>
  <si>
    <t>هنادي</t>
  </si>
  <si>
    <t>استنفذت في الفصل الأول للعام الدراسي 2021-2022</t>
  </si>
  <si>
    <t>ناهد</t>
  </si>
  <si>
    <t>بثينه</t>
  </si>
  <si>
    <t>رنده</t>
  </si>
  <si>
    <t>انور</t>
  </si>
  <si>
    <t>امتثال</t>
  </si>
  <si>
    <t>نوى</t>
  </si>
  <si>
    <t>طعمه</t>
  </si>
  <si>
    <t>فوزيه</t>
  </si>
  <si>
    <t>حسام</t>
  </si>
  <si>
    <t>أميرة</t>
  </si>
  <si>
    <t>ريا</t>
  </si>
  <si>
    <t>محمد سالم</t>
  </si>
  <si>
    <t>هيفاء</t>
  </si>
  <si>
    <t>ثائر</t>
  </si>
  <si>
    <t>سلوى</t>
  </si>
  <si>
    <t>لميس</t>
  </si>
  <si>
    <t>غزلانيه</t>
  </si>
  <si>
    <t>محمد خير</t>
  </si>
  <si>
    <t>ميرفت</t>
  </si>
  <si>
    <t>ماجده</t>
  </si>
  <si>
    <t>يبرود</t>
  </si>
  <si>
    <t>وداد</t>
  </si>
  <si>
    <t>عادل</t>
  </si>
  <si>
    <t>نهلا</t>
  </si>
  <si>
    <t>القنيطره</t>
  </si>
  <si>
    <t>عمار</t>
  </si>
  <si>
    <t>ملك</t>
  </si>
  <si>
    <t>خوله</t>
  </si>
  <si>
    <t>محمد كمال</t>
  </si>
  <si>
    <t>عبد الهادي</t>
  </si>
  <si>
    <t>زهره</t>
  </si>
  <si>
    <t>الحجر الاسود</t>
  </si>
  <si>
    <t>مأمون</t>
  </si>
  <si>
    <t>مشفى دوما</t>
  </si>
  <si>
    <t>سامر</t>
  </si>
  <si>
    <t>حمده</t>
  </si>
  <si>
    <t>نزار</t>
  </si>
  <si>
    <t>دياب</t>
  </si>
  <si>
    <t>لمياء</t>
  </si>
  <si>
    <t>امين</t>
  </si>
  <si>
    <t>صقر</t>
  </si>
  <si>
    <t>مروان</t>
  </si>
  <si>
    <t>سهام</t>
  </si>
  <si>
    <t>كامل</t>
  </si>
  <si>
    <t>نور الدين</t>
  </si>
  <si>
    <t>نهى</t>
  </si>
  <si>
    <t>محمد غسان</t>
  </si>
  <si>
    <t>ريم</t>
  </si>
  <si>
    <t>مهند</t>
  </si>
  <si>
    <t>نسرين</t>
  </si>
  <si>
    <t>ميسر</t>
  </si>
  <si>
    <t>نديم</t>
  </si>
  <si>
    <t>عبدالله</t>
  </si>
  <si>
    <t>صبحيه</t>
  </si>
  <si>
    <t>قاسم</t>
  </si>
  <si>
    <t>محمد فايز</t>
  </si>
  <si>
    <t>حليمه</t>
  </si>
  <si>
    <t>هند</t>
  </si>
  <si>
    <t>حسان</t>
  </si>
  <si>
    <t>مصياف</t>
  </si>
  <si>
    <t>كناز</t>
  </si>
  <si>
    <t>خلود</t>
  </si>
  <si>
    <t>سهيل</t>
  </si>
  <si>
    <t>الضمير</t>
  </si>
  <si>
    <t>يحيى</t>
  </si>
  <si>
    <t>يرموك</t>
  </si>
  <si>
    <t>هشام</t>
  </si>
  <si>
    <t>رباح</t>
  </si>
  <si>
    <t>باسل</t>
  </si>
  <si>
    <t>نجوى</t>
  </si>
  <si>
    <t>عين ترما</t>
  </si>
  <si>
    <t>قارة</t>
  </si>
  <si>
    <t>حوريه</t>
  </si>
  <si>
    <t>بشرى</t>
  </si>
  <si>
    <t>فارس</t>
  </si>
  <si>
    <t>بشيره</t>
  </si>
  <si>
    <t>منين</t>
  </si>
  <si>
    <t>فريد</t>
  </si>
  <si>
    <t>عبد الناصر</t>
  </si>
  <si>
    <t>انصاف</t>
  </si>
  <si>
    <t>سليمان</t>
  </si>
  <si>
    <t>وجدان</t>
  </si>
  <si>
    <t>مدين</t>
  </si>
  <si>
    <t>مشفى درعا</t>
  </si>
  <si>
    <t>اسما</t>
  </si>
  <si>
    <t>تهاني</t>
  </si>
  <si>
    <t>فدوى</t>
  </si>
  <si>
    <t>سامي</t>
  </si>
  <si>
    <t>كسوه</t>
  </si>
  <si>
    <t>ردينه</t>
  </si>
  <si>
    <t>مالك</t>
  </si>
  <si>
    <t>جميله</t>
  </si>
  <si>
    <t>زبداني</t>
  </si>
  <si>
    <t>اديب</t>
  </si>
  <si>
    <t>فضه</t>
  </si>
  <si>
    <t>قبر الست</t>
  </si>
  <si>
    <t>صما</t>
  </si>
  <si>
    <t>شذى</t>
  </si>
  <si>
    <t>فيصل</t>
  </si>
  <si>
    <t>عبد المعين</t>
  </si>
  <si>
    <t>راميا</t>
  </si>
  <si>
    <t>فطوم</t>
  </si>
  <si>
    <t>معين</t>
  </si>
  <si>
    <t>أيمن</t>
  </si>
  <si>
    <t>نعيمه</t>
  </si>
  <si>
    <t>تيسير</t>
  </si>
  <si>
    <t>محمد معتز</t>
  </si>
  <si>
    <t>ميادة</t>
  </si>
  <si>
    <t>قباسين</t>
  </si>
  <si>
    <t>رغده</t>
  </si>
  <si>
    <t>ايمن</t>
  </si>
  <si>
    <t>اخلاص</t>
  </si>
  <si>
    <t>نهاد</t>
  </si>
  <si>
    <t>ريما</t>
  </si>
  <si>
    <t>نايف</t>
  </si>
  <si>
    <t>عماد الدين</t>
  </si>
  <si>
    <t>روعه</t>
  </si>
  <si>
    <t>فاديه</t>
  </si>
  <si>
    <t>ناجيه</t>
  </si>
  <si>
    <t>غفران</t>
  </si>
  <si>
    <t>محمد سعيد</t>
  </si>
  <si>
    <t>رابعه</t>
  </si>
  <si>
    <t>صلاح</t>
  </si>
  <si>
    <t>محمد راتب</t>
  </si>
  <si>
    <t>عبد العزيز</t>
  </si>
  <si>
    <t>ببيلا</t>
  </si>
  <si>
    <t>محي الدين</t>
  </si>
  <si>
    <t>نجاة</t>
  </si>
  <si>
    <t>سويداء</t>
  </si>
  <si>
    <t>خالديه</t>
  </si>
  <si>
    <t>سلمية</t>
  </si>
  <si>
    <t>سميرة</t>
  </si>
  <si>
    <t>نواف</t>
  </si>
  <si>
    <t>بدر الدين</t>
  </si>
  <si>
    <t>نادر</t>
  </si>
  <si>
    <t>سميحه</t>
  </si>
  <si>
    <t xml:space="preserve">محمد </t>
  </si>
  <si>
    <t>حمود</t>
  </si>
  <si>
    <t>حرستا البصل</t>
  </si>
  <si>
    <t>الحراك</t>
  </si>
  <si>
    <t>تميم</t>
  </si>
  <si>
    <t>جديده عرطوز</t>
  </si>
  <si>
    <t>محمد هشام</t>
  </si>
  <si>
    <t>محمد اسامه</t>
  </si>
  <si>
    <t>نصر</t>
  </si>
  <si>
    <t>زبيده</t>
  </si>
  <si>
    <t>عبدالرحمن</t>
  </si>
  <si>
    <t>دعد</t>
  </si>
  <si>
    <t>سهير</t>
  </si>
  <si>
    <t xml:space="preserve">مشفى دوما </t>
  </si>
  <si>
    <t>الكويت</t>
  </si>
  <si>
    <t>عبد الرحمن</t>
  </si>
  <si>
    <t>بديع</t>
  </si>
  <si>
    <t>اسماعيل</t>
  </si>
  <si>
    <t>جميل</t>
  </si>
  <si>
    <t>كمال الدين</t>
  </si>
  <si>
    <t>حماه</t>
  </si>
  <si>
    <t>طه</t>
  </si>
  <si>
    <t>زهية</t>
  </si>
  <si>
    <t>جمال الدين</t>
  </si>
  <si>
    <t>عيده</t>
  </si>
  <si>
    <t>منار</t>
  </si>
  <si>
    <t>علاء الدين</t>
  </si>
  <si>
    <t>محمد علي</t>
  </si>
  <si>
    <t>لما</t>
  </si>
  <si>
    <t>احمد عليا</t>
  </si>
  <si>
    <t>خليل</t>
  </si>
  <si>
    <t>رجب</t>
  </si>
  <si>
    <t>عبدو</t>
  </si>
  <si>
    <t>استنفذت في الفصل الثاني للعام الدراسي 2020-2021</t>
  </si>
  <si>
    <t>رنكوس</t>
  </si>
  <si>
    <t>غيداء</t>
  </si>
  <si>
    <t>محمد مروان</t>
  </si>
  <si>
    <t>راما سعده</t>
  </si>
  <si>
    <t>محمد يحيى</t>
  </si>
  <si>
    <t>عز الدين</t>
  </si>
  <si>
    <t>محمد المحمود</t>
  </si>
  <si>
    <t>جاسم</t>
  </si>
  <si>
    <t>25/6/1995</t>
  </si>
  <si>
    <t>رحيبة</t>
  </si>
  <si>
    <t>نمر</t>
  </si>
  <si>
    <t>رغداء</t>
  </si>
  <si>
    <t>زكيه</t>
  </si>
  <si>
    <t>آمال</t>
  </si>
  <si>
    <t>كامله</t>
  </si>
  <si>
    <t>محمد عيد</t>
  </si>
  <si>
    <t>فتحيه</t>
  </si>
  <si>
    <t>بهاء الدين</t>
  </si>
  <si>
    <t>قمر</t>
  </si>
  <si>
    <t>اميمه</t>
  </si>
  <si>
    <t>الدوحة</t>
  </si>
  <si>
    <t>فائز</t>
  </si>
  <si>
    <t>نورة</t>
  </si>
  <si>
    <t>رمزيه</t>
  </si>
  <si>
    <t>الصنمين</t>
  </si>
  <si>
    <t xml:space="preserve">القنيطرة </t>
  </si>
  <si>
    <t>ترفه</t>
  </si>
  <si>
    <t>عبدالمعين</t>
  </si>
  <si>
    <t>الرحا</t>
  </si>
  <si>
    <t>عبده</t>
  </si>
  <si>
    <t>رزق</t>
  </si>
  <si>
    <t>الفوعة</t>
  </si>
  <si>
    <t>عقربا</t>
  </si>
  <si>
    <t>السعودية</t>
  </si>
  <si>
    <t>عيوش</t>
  </si>
  <si>
    <t>جورجيت</t>
  </si>
  <si>
    <t>منيرة</t>
  </si>
  <si>
    <t>شهرزاد</t>
  </si>
  <si>
    <t xml:space="preserve">حمص </t>
  </si>
  <si>
    <t>عارف</t>
  </si>
  <si>
    <t>سعده</t>
  </si>
  <si>
    <t>زبيدة</t>
  </si>
  <si>
    <t>ماجد</t>
  </si>
  <si>
    <t>محمد منير</t>
  </si>
  <si>
    <t>غباغب</t>
  </si>
  <si>
    <t>سلمى</t>
  </si>
  <si>
    <t>محمد بشير</t>
  </si>
  <si>
    <t>منصور</t>
  </si>
  <si>
    <t>مازن</t>
  </si>
  <si>
    <t>هديه</t>
  </si>
  <si>
    <t>سعسع</t>
  </si>
  <si>
    <t>سليمه</t>
  </si>
  <si>
    <t>اسمهان</t>
  </si>
  <si>
    <t>رندة</t>
  </si>
  <si>
    <t>محمدفواز</t>
  </si>
  <si>
    <t>امينة</t>
  </si>
  <si>
    <t>محمد وليد</t>
  </si>
  <si>
    <t>قاره</t>
  </si>
  <si>
    <t>طارق عمار</t>
  </si>
  <si>
    <t>انعام</t>
  </si>
  <si>
    <t>هلال</t>
  </si>
  <si>
    <t>مؤمنه</t>
  </si>
  <si>
    <t>مسلم</t>
  </si>
  <si>
    <t>بقعسم</t>
  </si>
  <si>
    <t>ختام</t>
  </si>
  <si>
    <t>غياث</t>
  </si>
  <si>
    <t>عطاف</t>
  </si>
  <si>
    <t>عزيزه</t>
  </si>
  <si>
    <t>ازدهار</t>
  </si>
  <si>
    <t>شمسكين</t>
  </si>
  <si>
    <t>ميشيل</t>
  </si>
  <si>
    <t>نبيها</t>
  </si>
  <si>
    <t>رحاب</t>
  </si>
  <si>
    <t>برهان</t>
  </si>
  <si>
    <t>الشيخ مسكين</t>
  </si>
  <si>
    <t xml:space="preserve">درعا </t>
  </si>
  <si>
    <t>انتصار</t>
  </si>
  <si>
    <t>معروف</t>
  </si>
  <si>
    <t>محمد جميل</t>
  </si>
  <si>
    <t>عبد الرزاق</t>
  </si>
  <si>
    <t>احمد محمد</t>
  </si>
  <si>
    <t>عبد الحسيب</t>
  </si>
  <si>
    <t>ساميه</t>
  </si>
  <si>
    <t>مليحا</t>
  </si>
  <si>
    <t>طفس</t>
  </si>
  <si>
    <t>عيد</t>
  </si>
  <si>
    <t>عالقين</t>
  </si>
  <si>
    <t>احمد العلي</t>
  </si>
  <si>
    <t>عامر</t>
  </si>
  <si>
    <t>جبلة</t>
  </si>
  <si>
    <t>مرفت</t>
  </si>
  <si>
    <t>نوري</t>
  </si>
  <si>
    <t>ربيعه</t>
  </si>
  <si>
    <t>محمد عبد الخالق</t>
  </si>
  <si>
    <t>عبد الفتاح</t>
  </si>
  <si>
    <t>سلميه</t>
  </si>
  <si>
    <t>صبحي</t>
  </si>
  <si>
    <t>محمد امين</t>
  </si>
  <si>
    <t>بطيحه</t>
  </si>
  <si>
    <t>منا</t>
  </si>
  <si>
    <t>سوزان</t>
  </si>
  <si>
    <t>هناده</t>
  </si>
  <si>
    <t>دير علي</t>
  </si>
  <si>
    <t>بلودان</t>
  </si>
  <si>
    <t>لؤي</t>
  </si>
  <si>
    <t xml:space="preserve">سويداء </t>
  </si>
  <si>
    <t>آمنه</t>
  </si>
  <si>
    <t>صالح</t>
  </si>
  <si>
    <t>منذر</t>
  </si>
  <si>
    <t>هويده</t>
  </si>
  <si>
    <t>نزيه</t>
  </si>
  <si>
    <t>تماثيل</t>
  </si>
  <si>
    <t>يونس</t>
  </si>
  <si>
    <t>حمد</t>
  </si>
  <si>
    <t>حياة</t>
  </si>
  <si>
    <t>نورس</t>
  </si>
  <si>
    <t>بلال</t>
  </si>
  <si>
    <t>كوكب</t>
  </si>
  <si>
    <t>هاجر</t>
  </si>
  <si>
    <t>ثروت</t>
  </si>
  <si>
    <t>سهاد</t>
  </si>
  <si>
    <t>سبها</t>
  </si>
  <si>
    <t>مي</t>
  </si>
  <si>
    <t>محمدبشار</t>
  </si>
  <si>
    <t>حميدي</t>
  </si>
  <si>
    <t>مضايا</t>
  </si>
  <si>
    <t>اسماء</t>
  </si>
  <si>
    <t>أحلام</t>
  </si>
  <si>
    <t>رقيه</t>
  </si>
  <si>
    <t>دبي</t>
  </si>
  <si>
    <t>فايزه</t>
  </si>
  <si>
    <t>قطيفة</t>
  </si>
  <si>
    <t>نورالدين</t>
  </si>
  <si>
    <t>سوريا</t>
  </si>
  <si>
    <t>رانيا</t>
  </si>
  <si>
    <t>محمدسعيد</t>
  </si>
  <si>
    <t>سبينة</t>
  </si>
  <si>
    <t>رفيق</t>
  </si>
  <si>
    <t>حميده</t>
  </si>
  <si>
    <t>عروبه</t>
  </si>
  <si>
    <t>محمد زهير</t>
  </si>
  <si>
    <t>شمس</t>
  </si>
  <si>
    <t>الرياض</t>
  </si>
  <si>
    <t>محمد خالد</t>
  </si>
  <si>
    <t>نجران</t>
  </si>
  <si>
    <t>اكرام</t>
  </si>
  <si>
    <t>لطفيه</t>
  </si>
  <si>
    <t>فاروق</t>
  </si>
  <si>
    <t>بصرى الشام</t>
  </si>
  <si>
    <t>امال</t>
  </si>
  <si>
    <t>محمدحسان</t>
  </si>
  <si>
    <t>عبد المنعم</t>
  </si>
  <si>
    <t>ملكه</t>
  </si>
  <si>
    <t>جهينه</t>
  </si>
  <si>
    <t>منعم</t>
  </si>
  <si>
    <t>رائده</t>
  </si>
  <si>
    <t>يلدا</t>
  </si>
  <si>
    <t>ايهم احمد</t>
  </si>
  <si>
    <t>بهيه</t>
  </si>
  <si>
    <t>راغده</t>
  </si>
  <si>
    <t>مخلص</t>
  </si>
  <si>
    <t>ادمون</t>
  </si>
  <si>
    <t>يسرى</t>
  </si>
  <si>
    <t>فائزه</t>
  </si>
  <si>
    <t>مشفى السويداء</t>
  </si>
  <si>
    <t>ضمير</t>
  </si>
  <si>
    <t>مرعي</t>
  </si>
  <si>
    <t>محمد ديب</t>
  </si>
  <si>
    <t>عليه</t>
  </si>
  <si>
    <t>محمد مازن</t>
  </si>
  <si>
    <t>مخيم يرموك</t>
  </si>
  <si>
    <t>مسرابا</t>
  </si>
  <si>
    <t>محمدخير</t>
  </si>
  <si>
    <t>علي ابراهيم</t>
  </si>
  <si>
    <t>هايل</t>
  </si>
  <si>
    <t>بسمه</t>
  </si>
  <si>
    <t>محمد مصطفى</t>
  </si>
  <si>
    <t>هاني</t>
  </si>
  <si>
    <t>ادلب</t>
  </si>
  <si>
    <t>لطيفه</t>
  </si>
  <si>
    <t>السلمية</t>
  </si>
  <si>
    <t>هنا</t>
  </si>
  <si>
    <t>الهويا</t>
  </si>
  <si>
    <t>تدمر</t>
  </si>
  <si>
    <t>افتكار</t>
  </si>
  <si>
    <t>الدور</t>
  </si>
  <si>
    <t>ربيع</t>
  </si>
  <si>
    <t>غادة</t>
  </si>
  <si>
    <t>مفيده</t>
  </si>
  <si>
    <t>القصير</t>
  </si>
  <si>
    <t>2015</t>
  </si>
  <si>
    <t>الكفر</t>
  </si>
  <si>
    <t>الفوعه</t>
  </si>
  <si>
    <t>محمد سامر</t>
  </si>
  <si>
    <t>عبدالكريم</t>
  </si>
  <si>
    <t>2014</t>
  </si>
  <si>
    <t>القريتين</t>
  </si>
  <si>
    <t>سعد الله</t>
  </si>
  <si>
    <t>وفيق</t>
  </si>
  <si>
    <t>محمد حسام</t>
  </si>
  <si>
    <t>مسعود</t>
  </si>
  <si>
    <t>امجد</t>
  </si>
  <si>
    <t>امنة</t>
  </si>
  <si>
    <t>نايفه</t>
  </si>
  <si>
    <t>محمد نذير</t>
  </si>
  <si>
    <t>عبد الرؤوف</t>
  </si>
  <si>
    <t>محمد عمر</t>
  </si>
  <si>
    <t>شكريه</t>
  </si>
  <si>
    <t>محمدعلي</t>
  </si>
  <si>
    <t>خلدون</t>
  </si>
  <si>
    <t>عدلا</t>
  </si>
  <si>
    <t>ورده</t>
  </si>
  <si>
    <t>نوره</t>
  </si>
  <si>
    <t>جديده الخاص</t>
  </si>
  <si>
    <t>وصال</t>
  </si>
  <si>
    <t>ناظم</t>
  </si>
  <si>
    <t>ديب</t>
  </si>
  <si>
    <t>صفيه</t>
  </si>
  <si>
    <t>إيمان</t>
  </si>
  <si>
    <t>المدينة المنورة</t>
  </si>
  <si>
    <t>محمدسمير</t>
  </si>
  <si>
    <t>كريم</t>
  </si>
  <si>
    <t>زاهي</t>
  </si>
  <si>
    <t>حمزة</t>
  </si>
  <si>
    <t>مهى</t>
  </si>
  <si>
    <t>حيدر</t>
  </si>
  <si>
    <t>الدويره</t>
  </si>
  <si>
    <t>عبدالرزاق</t>
  </si>
  <si>
    <t>جابر</t>
  </si>
  <si>
    <t>اياد</t>
  </si>
  <si>
    <t>اسما صادق</t>
  </si>
  <si>
    <t>خانم</t>
  </si>
  <si>
    <t>برناديت</t>
  </si>
  <si>
    <t>معرونة</t>
  </si>
  <si>
    <t>محمد باسل</t>
  </si>
  <si>
    <t>اعتماد</t>
  </si>
  <si>
    <t>اسيمه</t>
  </si>
  <si>
    <t>حنين</t>
  </si>
  <si>
    <t>درويش</t>
  </si>
  <si>
    <t>احمد الديري</t>
  </si>
  <si>
    <t>الكسوة</t>
  </si>
  <si>
    <t>ربى</t>
  </si>
  <si>
    <t>حزه</t>
  </si>
  <si>
    <t>بدرالدين</t>
  </si>
  <si>
    <t>حمدي</t>
  </si>
  <si>
    <t>رشيد</t>
  </si>
  <si>
    <t>ثريا</t>
  </si>
  <si>
    <t>راتب</t>
  </si>
  <si>
    <t>بشير</t>
  </si>
  <si>
    <t xml:space="preserve">التل </t>
  </si>
  <si>
    <t>ريم اللحام</t>
  </si>
  <si>
    <t>فتاه</t>
  </si>
  <si>
    <t>محمد ناصر</t>
  </si>
  <si>
    <t>محمد مأمون</t>
  </si>
  <si>
    <t>القرداحة</t>
  </si>
  <si>
    <t>ديماس</t>
  </si>
  <si>
    <t>عبد الستار</t>
  </si>
  <si>
    <t>عهد</t>
  </si>
  <si>
    <t>محمد محمد</t>
  </si>
  <si>
    <t>كفاح</t>
  </si>
  <si>
    <t>عبد السلام</t>
  </si>
  <si>
    <t>فياض</t>
  </si>
  <si>
    <t>لطفي</t>
  </si>
  <si>
    <t>الياس</t>
  </si>
  <si>
    <t>علاء عباس</t>
  </si>
  <si>
    <t>الحجر الأسود</t>
  </si>
  <si>
    <t>فاطمه طه</t>
  </si>
  <si>
    <t>سلوه</t>
  </si>
  <si>
    <t>جهان</t>
  </si>
  <si>
    <t>محمد عماد الدين</t>
  </si>
  <si>
    <t>رولا</t>
  </si>
  <si>
    <t>محمد جهاد</t>
  </si>
  <si>
    <t>نور الهدى</t>
  </si>
  <si>
    <t>نجلاء</t>
  </si>
  <si>
    <t>المعتز بالله</t>
  </si>
  <si>
    <t>مؤيد</t>
  </si>
  <si>
    <t>وجيه</t>
  </si>
  <si>
    <t>يوسف الحلبي</t>
  </si>
  <si>
    <t>فيروز</t>
  </si>
  <si>
    <t>أسماء</t>
  </si>
  <si>
    <t>حكمت</t>
  </si>
  <si>
    <t>هنديه</t>
  </si>
  <si>
    <t>مرسل</t>
  </si>
  <si>
    <t>محمدفايز</t>
  </si>
  <si>
    <t>رزان عبيد</t>
  </si>
  <si>
    <t>شوكت</t>
  </si>
  <si>
    <t>حموره</t>
  </si>
  <si>
    <t>علا علي</t>
  </si>
  <si>
    <t>ليلاس المصري</t>
  </si>
  <si>
    <t>عبد المحسن</t>
  </si>
  <si>
    <t>فداء</t>
  </si>
  <si>
    <t>رانيه</t>
  </si>
  <si>
    <t>نها</t>
  </si>
  <si>
    <t>نجلا</t>
  </si>
  <si>
    <t>محمد المصري</t>
  </si>
  <si>
    <t>ديانا</t>
  </si>
  <si>
    <t>حلمي</t>
  </si>
  <si>
    <t>حاتم</t>
  </si>
  <si>
    <t>محاسن</t>
  </si>
  <si>
    <t>بسيمه</t>
  </si>
  <si>
    <t>محمدسليم</t>
  </si>
  <si>
    <t>راس المعره</t>
  </si>
  <si>
    <t>رحمه</t>
  </si>
  <si>
    <t>كاسم</t>
  </si>
  <si>
    <t xml:space="preserve">علي </t>
  </si>
  <si>
    <t>محي</t>
  </si>
  <si>
    <t>رشاد</t>
  </si>
  <si>
    <t>فوزه</t>
  </si>
  <si>
    <t>فوزية</t>
  </si>
  <si>
    <t>وائل</t>
  </si>
  <si>
    <t>جبر</t>
  </si>
  <si>
    <t>رائد</t>
  </si>
  <si>
    <t>محمد توفيق</t>
  </si>
  <si>
    <t>شمه</t>
  </si>
  <si>
    <t>كرام</t>
  </si>
  <si>
    <t>اسيا</t>
  </si>
  <si>
    <t>تريز</t>
  </si>
  <si>
    <t>محسن</t>
  </si>
  <si>
    <t>2016</t>
  </si>
  <si>
    <t>اجود</t>
  </si>
  <si>
    <t xml:space="preserve">نوى </t>
  </si>
  <si>
    <t>زكوان</t>
  </si>
  <si>
    <t>أسامه</t>
  </si>
  <si>
    <t>عايش</t>
  </si>
  <si>
    <t>محمد الحسين</t>
  </si>
  <si>
    <t>محمد العلي</t>
  </si>
  <si>
    <t>محمد جمعه</t>
  </si>
  <si>
    <t>محمد دياب</t>
  </si>
  <si>
    <t>محمد انس</t>
  </si>
  <si>
    <t>محمود الحاج</t>
  </si>
  <si>
    <t>نجاه</t>
  </si>
  <si>
    <t>دنيا</t>
  </si>
  <si>
    <t xml:space="preserve">منين </t>
  </si>
  <si>
    <t>فرح</t>
  </si>
  <si>
    <t>أنس</t>
  </si>
  <si>
    <t>مامون</t>
  </si>
  <si>
    <t>ساره</t>
  </si>
  <si>
    <t>الرفيد</t>
  </si>
  <si>
    <t>خير الدين</t>
  </si>
  <si>
    <t>هاشم</t>
  </si>
  <si>
    <t>زينه</t>
  </si>
  <si>
    <t>فردوس</t>
  </si>
  <si>
    <t>المجدل</t>
  </si>
  <si>
    <t>سكينه</t>
  </si>
  <si>
    <t xml:space="preserve">عبد الكريم </t>
  </si>
  <si>
    <t>جعفر</t>
  </si>
  <si>
    <t xml:space="preserve">دوما </t>
  </si>
  <si>
    <t>فاطمه جمعه</t>
  </si>
  <si>
    <t>يولا</t>
  </si>
  <si>
    <t>محمد عبد الله</t>
  </si>
  <si>
    <t>احمد عواد</t>
  </si>
  <si>
    <t>جديدة الخاص</t>
  </si>
  <si>
    <t>داليا</t>
  </si>
  <si>
    <t>حماده</t>
  </si>
  <si>
    <t>جميلة</t>
  </si>
  <si>
    <t>25/3/1998</t>
  </si>
  <si>
    <t>حميد</t>
  </si>
  <si>
    <t>علي سلمان</t>
  </si>
  <si>
    <t>بركات</t>
  </si>
  <si>
    <t>هبة</t>
  </si>
  <si>
    <t>سونا</t>
  </si>
  <si>
    <t>هدى محمد</t>
  </si>
  <si>
    <t>رامي</t>
  </si>
  <si>
    <t>لين الببيلي</t>
  </si>
  <si>
    <t>23/1/2000</t>
  </si>
  <si>
    <t>أمين</t>
  </si>
  <si>
    <t>عمر اسماعيل</t>
  </si>
  <si>
    <t>2008</t>
  </si>
  <si>
    <t>هنه</t>
  </si>
  <si>
    <t>امير</t>
  </si>
  <si>
    <t>سلطان</t>
  </si>
  <si>
    <t>كلثوم</t>
  </si>
  <si>
    <t xml:space="preserve">طفس </t>
  </si>
  <si>
    <t xml:space="preserve">السويداء </t>
  </si>
  <si>
    <t xml:space="preserve">طرابلس </t>
  </si>
  <si>
    <t>قطيفه</t>
  </si>
  <si>
    <t xml:space="preserve">كمال </t>
  </si>
  <si>
    <t>محمد بدر الدين</t>
  </si>
  <si>
    <t>غارية غربية</t>
  </si>
  <si>
    <t>سعدة</t>
  </si>
  <si>
    <t xml:space="preserve">احمد </t>
  </si>
  <si>
    <t>هنيه</t>
  </si>
  <si>
    <t>أكرم</t>
  </si>
  <si>
    <t>هالا</t>
  </si>
  <si>
    <t>عائدة</t>
  </si>
  <si>
    <t>نورا</t>
  </si>
  <si>
    <t xml:space="preserve">القطيفة </t>
  </si>
  <si>
    <t xml:space="preserve">طرطوس </t>
  </si>
  <si>
    <t xml:space="preserve">عبد الوهاب </t>
  </si>
  <si>
    <t>خلود زين</t>
  </si>
  <si>
    <t xml:space="preserve">سبينه </t>
  </si>
  <si>
    <t>بردا</t>
  </si>
  <si>
    <t>القاهرة</t>
  </si>
  <si>
    <t>25/4/2000</t>
  </si>
  <si>
    <t>2018</t>
  </si>
  <si>
    <t>محمدخلدون</t>
  </si>
  <si>
    <t>ليلا</t>
  </si>
  <si>
    <t>خولة</t>
  </si>
  <si>
    <t>تركية</t>
  </si>
  <si>
    <t>2019</t>
  </si>
  <si>
    <t>harasta</t>
  </si>
  <si>
    <t>هندي</t>
  </si>
  <si>
    <t>DAMASCUS</t>
  </si>
  <si>
    <t>محمد فوزي</t>
  </si>
  <si>
    <t>شفيقه</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</si>
  <si>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</si>
  <si>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ali</t>
  </si>
  <si>
    <t>huda</t>
  </si>
  <si>
    <t>FADIA</t>
  </si>
  <si>
    <t>lina</t>
  </si>
  <si>
    <t>damas</t>
  </si>
  <si>
    <t>mohamaad</t>
  </si>
  <si>
    <t>damascous</t>
  </si>
  <si>
    <t>mouhamed</t>
  </si>
  <si>
    <t>syria</t>
  </si>
  <si>
    <t>fawaz</t>
  </si>
  <si>
    <t>wafaa</t>
  </si>
  <si>
    <t>ahmad</t>
  </si>
  <si>
    <t>majeda</t>
  </si>
  <si>
    <t>JEHAN</t>
  </si>
  <si>
    <t>mahmoud</t>
  </si>
  <si>
    <t>maha</t>
  </si>
  <si>
    <t>waleed</t>
  </si>
  <si>
    <t>dmascus</t>
  </si>
  <si>
    <t>MOHAMMAD</t>
  </si>
  <si>
    <t>amera</t>
  </si>
  <si>
    <t>khaled</t>
  </si>
  <si>
    <t>aeman</t>
  </si>
  <si>
    <t>amal</t>
  </si>
  <si>
    <t>AHMAD</t>
  </si>
  <si>
    <t>samera</t>
  </si>
  <si>
    <t>Damascus</t>
  </si>
  <si>
    <t>damascus</t>
  </si>
  <si>
    <t>AMAL</t>
  </si>
  <si>
    <t>mohamad</t>
  </si>
  <si>
    <t>basema</t>
  </si>
  <si>
    <t>mouna</t>
  </si>
  <si>
    <t>hama</t>
  </si>
  <si>
    <t>bassam</t>
  </si>
  <si>
    <t>mona</t>
  </si>
  <si>
    <t>nour aldeen</t>
  </si>
  <si>
    <t>mazen</t>
  </si>
  <si>
    <t>BASSAM</t>
  </si>
  <si>
    <t>mohammed</t>
  </si>
  <si>
    <t>sanaa</t>
  </si>
  <si>
    <t>houda</t>
  </si>
  <si>
    <t>HOMS</t>
  </si>
  <si>
    <t>KHALED</t>
  </si>
  <si>
    <t>fatima</t>
  </si>
  <si>
    <t>jamal</t>
  </si>
  <si>
    <t>HANAA</t>
  </si>
  <si>
    <t>faten</t>
  </si>
  <si>
    <t>thanaa</t>
  </si>
  <si>
    <t>MOHAMAD</t>
  </si>
  <si>
    <t>Laila</t>
  </si>
  <si>
    <t>NAWAL</t>
  </si>
  <si>
    <t>DARAA</t>
  </si>
  <si>
    <t>samer</t>
  </si>
  <si>
    <t>NEDAL</t>
  </si>
  <si>
    <t>mohamed</t>
  </si>
  <si>
    <t>sahar</t>
  </si>
  <si>
    <t>MAHER</t>
  </si>
  <si>
    <t>SAHAR</t>
  </si>
  <si>
    <t>rehab</t>
  </si>
  <si>
    <t>nariman</t>
  </si>
  <si>
    <t>abeer</t>
  </si>
  <si>
    <t>fatema</t>
  </si>
  <si>
    <t>ALTAL</t>
  </si>
  <si>
    <t>hanaa</t>
  </si>
  <si>
    <t>swaida</t>
  </si>
  <si>
    <t>NADIA</t>
  </si>
  <si>
    <t>DMASCUS</t>
  </si>
  <si>
    <t>ZOHER</t>
  </si>
  <si>
    <t>AMENA</t>
  </si>
  <si>
    <t>yaseen</t>
  </si>
  <si>
    <t>MANAL</t>
  </si>
  <si>
    <t>NAEMA</t>
  </si>
  <si>
    <t>MOHAMMED</t>
  </si>
  <si>
    <t>DAMAS</t>
  </si>
  <si>
    <t>ALI</t>
  </si>
  <si>
    <t>MARIAM</t>
  </si>
  <si>
    <t>rana</t>
  </si>
  <si>
    <t>IBRAHIM</t>
  </si>
  <si>
    <t>souad</t>
  </si>
  <si>
    <t>ziad</t>
  </si>
  <si>
    <t>manal</t>
  </si>
  <si>
    <t>najah</t>
  </si>
  <si>
    <t>ghazia</t>
  </si>
  <si>
    <t>eman</t>
  </si>
  <si>
    <t>hala</t>
  </si>
  <si>
    <t>mahmod</t>
  </si>
  <si>
    <t>nadia</t>
  </si>
  <si>
    <t>sawsan</t>
  </si>
  <si>
    <t>rajaa</t>
  </si>
  <si>
    <t>samar</t>
  </si>
  <si>
    <t>samir</t>
  </si>
  <si>
    <t>Ahmad Hamdash</t>
  </si>
  <si>
    <t>Ghazi</t>
  </si>
  <si>
    <t>ezdihar</t>
  </si>
  <si>
    <t>idlib</t>
  </si>
  <si>
    <t>iman</t>
  </si>
  <si>
    <t>aisha</t>
  </si>
  <si>
    <t>mousa</t>
  </si>
  <si>
    <t>MAHA</t>
  </si>
  <si>
    <t>rania</t>
  </si>
  <si>
    <t>anwar</t>
  </si>
  <si>
    <t>sabah</t>
  </si>
  <si>
    <t>DOMA</t>
  </si>
  <si>
    <t>saleh</t>
  </si>
  <si>
    <t>maysaa</t>
  </si>
  <si>
    <t>hasan</t>
  </si>
  <si>
    <t>nabel</t>
  </si>
  <si>
    <t>REMA</t>
  </si>
  <si>
    <t>EBTISAM</t>
  </si>
  <si>
    <t>DAMAS SUBURB</t>
  </si>
  <si>
    <t>ADNAN</t>
  </si>
  <si>
    <t>yousef</t>
  </si>
  <si>
    <t>SALWA</t>
  </si>
  <si>
    <t>MAJED</t>
  </si>
  <si>
    <t>MAHMOUD</t>
  </si>
  <si>
    <t>khadija</t>
  </si>
  <si>
    <t>abd alrahman</t>
  </si>
  <si>
    <t>randa</t>
  </si>
  <si>
    <t>mahmood</t>
  </si>
  <si>
    <t>GHOSON</t>
  </si>
  <si>
    <t>FATIMA</t>
  </si>
  <si>
    <t>waled</t>
  </si>
  <si>
    <t>farah</t>
  </si>
  <si>
    <t>HISHAM</t>
  </si>
  <si>
    <t xml:space="preserve">DAMASCUS </t>
  </si>
  <si>
    <t>HASAN</t>
  </si>
  <si>
    <t>SYRIA</t>
  </si>
  <si>
    <t>WAFAA</t>
  </si>
  <si>
    <t>zead</t>
  </si>
  <si>
    <t>mohammad</t>
  </si>
  <si>
    <t>maher</t>
  </si>
  <si>
    <t>doma</t>
  </si>
  <si>
    <t>latakia</t>
  </si>
  <si>
    <t>SAFAA</t>
  </si>
  <si>
    <t>naser</t>
  </si>
  <si>
    <t>aber</t>
  </si>
  <si>
    <t>douma</t>
  </si>
  <si>
    <t>homs</t>
  </si>
  <si>
    <t>mahasen</t>
  </si>
  <si>
    <t>tawfek</t>
  </si>
  <si>
    <t>hassan</t>
  </si>
  <si>
    <t>osama</t>
  </si>
  <si>
    <t>Ahmad</t>
  </si>
  <si>
    <t>khaldia</t>
  </si>
  <si>
    <t>fareza</t>
  </si>
  <si>
    <t xml:space="preserve">damas </t>
  </si>
  <si>
    <t>HAMAH</t>
  </si>
  <si>
    <t>omar</t>
  </si>
  <si>
    <t>ghasan</t>
  </si>
  <si>
    <t>EMAN</t>
  </si>
  <si>
    <t>kamel</t>
  </si>
  <si>
    <t>TARTOUS</t>
  </si>
  <si>
    <t>emad</t>
  </si>
  <si>
    <t>noura</t>
  </si>
  <si>
    <t>ZIAD</t>
  </si>
  <si>
    <t>NADA</t>
  </si>
  <si>
    <t>HANAN</t>
  </si>
  <si>
    <t>KHADIJA</t>
  </si>
  <si>
    <t>hana</t>
  </si>
  <si>
    <t>warda</t>
  </si>
  <si>
    <t>amina</t>
  </si>
  <si>
    <t>REF DAMASCUS</t>
  </si>
  <si>
    <t>HIAM</t>
  </si>
  <si>
    <t>salwa</t>
  </si>
  <si>
    <t>seham</t>
  </si>
  <si>
    <t>mohamad ali</t>
  </si>
  <si>
    <t>adnan</t>
  </si>
  <si>
    <t>abd alkareem</t>
  </si>
  <si>
    <t>LATTAKIA</t>
  </si>
  <si>
    <t>HAMA</t>
  </si>
  <si>
    <t>maream</t>
  </si>
  <si>
    <t>bashar</t>
  </si>
  <si>
    <t>damscus</t>
  </si>
  <si>
    <t>rawaa</t>
  </si>
  <si>
    <t>mohammad souhel</t>
  </si>
  <si>
    <t>dmascous</t>
  </si>
  <si>
    <t>Mamoun</t>
  </si>
  <si>
    <t>Sahar</t>
  </si>
  <si>
    <t>fatemah</t>
  </si>
  <si>
    <t>hasna</t>
  </si>
  <si>
    <t>nizar</t>
  </si>
  <si>
    <t>moustafa</t>
  </si>
  <si>
    <t>dalal</t>
  </si>
  <si>
    <t>Mona</t>
  </si>
  <si>
    <t>yabroud</t>
  </si>
  <si>
    <t>ghassan</t>
  </si>
  <si>
    <t>kamal</t>
  </si>
  <si>
    <t>ibrahem</t>
  </si>
  <si>
    <t>Mahmoud</t>
  </si>
  <si>
    <t>MONA</t>
  </si>
  <si>
    <t>DAMASCOUS</t>
  </si>
  <si>
    <t>BASHAR</t>
  </si>
  <si>
    <t>MUSTAFA</t>
  </si>
  <si>
    <t>hamah</t>
  </si>
  <si>
    <t>abd alhamed</t>
  </si>
  <si>
    <t>Sanaa</t>
  </si>
  <si>
    <t>Homs</t>
  </si>
  <si>
    <t>amer</t>
  </si>
  <si>
    <t>daraa</t>
  </si>
  <si>
    <t>ASMAA</t>
  </si>
  <si>
    <t>taghred</t>
  </si>
  <si>
    <t>ibrahim</t>
  </si>
  <si>
    <t>nedal</t>
  </si>
  <si>
    <t>SAMAH</t>
  </si>
  <si>
    <t>deeb</t>
  </si>
  <si>
    <t>damascos</t>
  </si>
  <si>
    <t>ghoson</t>
  </si>
  <si>
    <t>mostafa</t>
  </si>
  <si>
    <t>OMAR</t>
  </si>
  <si>
    <t>ADEL</t>
  </si>
  <si>
    <t>samira</t>
  </si>
  <si>
    <t>hosam</t>
  </si>
  <si>
    <t>RIF DAMASCUS</t>
  </si>
  <si>
    <t>Kamal</t>
  </si>
  <si>
    <t>ayman</t>
  </si>
  <si>
    <t>ryad</t>
  </si>
  <si>
    <t>ZOUHER</t>
  </si>
  <si>
    <t>noor</t>
  </si>
  <si>
    <t>nadea</t>
  </si>
  <si>
    <t>zinab</t>
  </si>
  <si>
    <t>DAMASCOS</t>
  </si>
  <si>
    <t>aeda</t>
  </si>
  <si>
    <t>damacus</t>
  </si>
  <si>
    <t>MARWAN</t>
  </si>
  <si>
    <t>JEHAD</t>
  </si>
  <si>
    <t>Hana</t>
  </si>
  <si>
    <t>hatem</t>
  </si>
  <si>
    <t>barda</t>
  </si>
  <si>
    <t>jamel</t>
  </si>
  <si>
    <t>MAREAM</t>
  </si>
  <si>
    <t>ayshaa</t>
  </si>
  <si>
    <t>damascs</t>
  </si>
  <si>
    <t>fathia</t>
  </si>
  <si>
    <t>AESHA</t>
  </si>
  <si>
    <t>meson</t>
  </si>
  <si>
    <t>NAREMAN</t>
  </si>
  <si>
    <t>zakia</t>
  </si>
  <si>
    <t>MAZEN</t>
  </si>
  <si>
    <t>housain</t>
  </si>
  <si>
    <t>boushra</t>
  </si>
  <si>
    <t>edlib</t>
  </si>
  <si>
    <t>abdullah</t>
  </si>
  <si>
    <t>ahlam</t>
  </si>
  <si>
    <t>sweda</t>
  </si>
  <si>
    <t>salman</t>
  </si>
  <si>
    <t>HANADI</t>
  </si>
  <si>
    <t>Eman</t>
  </si>
  <si>
    <t>HASSAN</t>
  </si>
  <si>
    <t>MAYADA</t>
  </si>
  <si>
    <t>walid</t>
  </si>
  <si>
    <t>asmahan</t>
  </si>
  <si>
    <t>THARWAT</t>
  </si>
  <si>
    <t>raweda</t>
  </si>
  <si>
    <t>alread</t>
  </si>
  <si>
    <t>SWAIDA</t>
  </si>
  <si>
    <t>mohmmad</t>
  </si>
  <si>
    <t>NAEEM</t>
  </si>
  <si>
    <t>في حال وجود أي خطأ يمكنك التعديل من هنا</t>
  </si>
  <si>
    <t>عبد الله علي</t>
  </si>
  <si>
    <t>الثانية حديث</t>
  </si>
  <si>
    <t>abdallah ali</t>
  </si>
  <si>
    <t>hamed</t>
  </si>
  <si>
    <t>maryam</t>
  </si>
  <si>
    <t>sbenah</t>
  </si>
  <si>
    <t>نارمان غانم</t>
  </si>
  <si>
    <t>ساميه عقل</t>
  </si>
  <si>
    <t>احمد حسابا</t>
  </si>
  <si>
    <t>نايفة</t>
  </si>
  <si>
    <t>راما لاذقاني</t>
  </si>
  <si>
    <t>رايه الازروني</t>
  </si>
  <si>
    <t>سائره</t>
  </si>
  <si>
    <t>ريف دمشق صحنايا</t>
  </si>
  <si>
    <t>روان سعد الدين</t>
  </si>
  <si>
    <t>محمد أديب</t>
  </si>
  <si>
    <t>غالية</t>
  </si>
  <si>
    <t>علاء الدين قاروط</t>
  </si>
  <si>
    <t>مروه العش</t>
  </si>
  <si>
    <t>علي حسن</t>
  </si>
  <si>
    <t>ali hasan</t>
  </si>
  <si>
    <t>kaokab</t>
  </si>
  <si>
    <t>معن</t>
  </si>
  <si>
    <t>ali salman</t>
  </si>
  <si>
    <t>maan</t>
  </si>
  <si>
    <t>lattakia</t>
  </si>
  <si>
    <t>عالية القضماني</t>
  </si>
  <si>
    <t>alia alkodmany</t>
  </si>
  <si>
    <t>measar</t>
  </si>
  <si>
    <t>fatem</t>
  </si>
  <si>
    <t>أمينه أبو عساف</t>
  </si>
  <si>
    <t>زيده</t>
  </si>
  <si>
    <t>ولغا</t>
  </si>
  <si>
    <t>amina abou assaf</t>
  </si>
  <si>
    <t>fozi</t>
  </si>
  <si>
    <t>zaida</t>
  </si>
  <si>
    <t>اسراء الفوال</t>
  </si>
  <si>
    <t>aseaa alfawal</t>
  </si>
  <si>
    <t>آية جاويش</t>
  </si>
  <si>
    <t>aya gaouesh</t>
  </si>
  <si>
    <t>ايه حجازي</t>
  </si>
  <si>
    <t>aya hijaze</t>
  </si>
  <si>
    <t>basam</t>
  </si>
  <si>
    <t>nour alhoda</t>
  </si>
  <si>
    <t>اية زيتون</t>
  </si>
  <si>
    <t>Aya zitoun</t>
  </si>
  <si>
    <t>Abd Almannam</t>
  </si>
  <si>
    <t>بهاء الدين الدقر</t>
  </si>
  <si>
    <t>bahaa aldaker</t>
  </si>
  <si>
    <t>gada</t>
  </si>
  <si>
    <t>باسمه درويش</t>
  </si>
  <si>
    <t>basima darwesh</t>
  </si>
  <si>
    <t>akram</t>
  </si>
  <si>
    <t>باسل لاويلو</t>
  </si>
  <si>
    <t>BASYOL LAUILO</t>
  </si>
  <si>
    <t>SALMAN</t>
  </si>
  <si>
    <t>JAMELA</t>
  </si>
  <si>
    <t>بيان زرزور</t>
  </si>
  <si>
    <t>bayan zarzour</t>
  </si>
  <si>
    <t>zouher</t>
  </si>
  <si>
    <t>ديانا شهيب</t>
  </si>
  <si>
    <t>diana shhayyeb</t>
  </si>
  <si>
    <t>hayel</t>
  </si>
  <si>
    <t>ايمان محيسن</t>
  </si>
  <si>
    <t>EMAN MHESN</t>
  </si>
  <si>
    <t>BILAL</t>
  </si>
  <si>
    <t>ENTESAR</t>
  </si>
  <si>
    <t>فائزة ابو الهوى</t>
  </si>
  <si>
    <t>25/5/2000</t>
  </si>
  <si>
    <t>FAAZAH ABO ALHAWA</t>
  </si>
  <si>
    <t>RAGHDAA</t>
  </si>
  <si>
    <t>فهد شاكر</t>
  </si>
  <si>
    <t>سائر</t>
  </si>
  <si>
    <t>فادية</t>
  </si>
  <si>
    <t>fahed shaker</t>
  </si>
  <si>
    <t>saaer</t>
  </si>
  <si>
    <t>fadia</t>
  </si>
  <si>
    <t>sahnaya</t>
  </si>
  <si>
    <t>فرح عنبرة</t>
  </si>
  <si>
    <t>farah anbara</t>
  </si>
  <si>
    <t>maeada</t>
  </si>
  <si>
    <t>فاطمة الزهراء طوبجي</t>
  </si>
  <si>
    <t>أمينة</t>
  </si>
  <si>
    <t>Fatema Alzhraa Tobge</t>
  </si>
  <si>
    <t>Mohmad</t>
  </si>
  <si>
    <t>Amena</t>
  </si>
  <si>
    <t>غزل الحمد</t>
  </si>
  <si>
    <t>22/1/2000</t>
  </si>
  <si>
    <t>ghazal  alhamad</t>
  </si>
  <si>
    <t>khaothar</t>
  </si>
  <si>
    <t>هاله ترك</t>
  </si>
  <si>
    <t xml:space="preserve">المعتز بالله </t>
  </si>
  <si>
    <t xml:space="preserve">تهاني </t>
  </si>
  <si>
    <t>HALA TERK</t>
  </si>
  <si>
    <t>ALMOATAZ BELLAH</t>
  </si>
  <si>
    <t>TAHANI</t>
  </si>
  <si>
    <t>حسان الحايك</t>
  </si>
  <si>
    <t>نبيلا</t>
  </si>
  <si>
    <t>hassan alhaeyk</t>
  </si>
  <si>
    <t>nabela</t>
  </si>
  <si>
    <t>medan</t>
  </si>
  <si>
    <t>هبه عباس</t>
  </si>
  <si>
    <t>hebah abaas</t>
  </si>
  <si>
    <t>ghaze</t>
  </si>
  <si>
    <t>faredah</t>
  </si>
  <si>
    <t>هبا محمد</t>
  </si>
  <si>
    <t>hiba mohammed</t>
  </si>
  <si>
    <t>كنان كاتبة</t>
  </si>
  <si>
    <t>31/1/2000</t>
  </si>
  <si>
    <t>KANAN KATABA</t>
  </si>
  <si>
    <t>BASAL</t>
  </si>
  <si>
    <t>SUAD</t>
  </si>
  <si>
    <t>JARAMANA</t>
  </si>
  <si>
    <t>خديجه موسى</t>
  </si>
  <si>
    <t>حسيب</t>
  </si>
  <si>
    <t>مولوده</t>
  </si>
  <si>
    <t>khadija mousa</t>
  </si>
  <si>
    <t>haseb</t>
  </si>
  <si>
    <t>mawoloda</t>
  </si>
  <si>
    <t>خالد زين العابدين</t>
  </si>
  <si>
    <t>بدر</t>
  </si>
  <si>
    <t>khalid zen alamdin</t>
  </si>
  <si>
    <t>bader</t>
  </si>
  <si>
    <t>ختام حمدان</t>
  </si>
  <si>
    <t>وهيبة</t>
  </si>
  <si>
    <t>25/1/1997</t>
  </si>
  <si>
    <t>khetam hamdan</t>
  </si>
  <si>
    <t>mhd adyib</t>
  </si>
  <si>
    <t>waheba</t>
  </si>
  <si>
    <t>لانا ابو طراب</t>
  </si>
  <si>
    <t>ميس زينو</t>
  </si>
  <si>
    <t>LANA ABO TRAB</t>
  </si>
  <si>
    <t>MAIS</t>
  </si>
  <si>
    <t>leen albabilli</t>
  </si>
  <si>
    <t>essa</t>
  </si>
  <si>
    <t>ميساء علي</t>
  </si>
  <si>
    <t>28/3/1984</t>
  </si>
  <si>
    <t>maesaa ali</t>
  </si>
  <si>
    <t>khalil</t>
  </si>
  <si>
    <t>sohaila</t>
  </si>
  <si>
    <t>beit aesha</t>
  </si>
  <si>
    <t>محمود جانودي</t>
  </si>
  <si>
    <t>الحسانية</t>
  </si>
  <si>
    <t>mahmod ganode</t>
  </si>
  <si>
    <t>mohammad taofek</t>
  </si>
  <si>
    <t>amenah</t>
  </si>
  <si>
    <t>محمود قدادو</t>
  </si>
  <si>
    <t>27/10/1997</t>
  </si>
  <si>
    <t>MAHMOOD KADADO</t>
  </si>
  <si>
    <t>YEHYA</t>
  </si>
  <si>
    <t>محمود صالح</t>
  </si>
  <si>
    <t>منتهى</t>
  </si>
  <si>
    <t xml:space="preserve">زبداني </t>
  </si>
  <si>
    <t>MAHMOUD SALAH</t>
  </si>
  <si>
    <t>MONTAHA</t>
  </si>
  <si>
    <t>ميس الفاعوري</t>
  </si>
  <si>
    <t>mais faaouri</t>
  </si>
  <si>
    <t>ghada</t>
  </si>
  <si>
    <t>sheikh maskien</t>
  </si>
  <si>
    <t>مرح بغدادي</t>
  </si>
  <si>
    <t>محمد فادي</t>
  </si>
  <si>
    <t>MARAH BAGHDADI</t>
  </si>
  <si>
    <t>MHD FADI</t>
  </si>
  <si>
    <t>NABILAH</t>
  </si>
  <si>
    <t>مرح فرزان</t>
  </si>
  <si>
    <t>MARAH FRZAN</t>
  </si>
  <si>
    <t>YOUSSEF</t>
  </si>
  <si>
    <t>LENA</t>
  </si>
  <si>
    <t>ماريا رستم</t>
  </si>
  <si>
    <t>MARIA RSTOM</t>
  </si>
  <si>
    <t>GAZY</t>
  </si>
  <si>
    <t>مروه عبد الحميد</t>
  </si>
  <si>
    <t>فاطمة الناصر</t>
  </si>
  <si>
    <t>MARWA ABD ALHAMED</t>
  </si>
  <si>
    <t>ABD ALHAMED</t>
  </si>
  <si>
    <t>FATEMAH</t>
  </si>
  <si>
    <t>DERALZOUR</t>
  </si>
  <si>
    <t>مروه حميدو</t>
  </si>
  <si>
    <t>MARWA HAMIDOW</t>
  </si>
  <si>
    <t>EMAD</t>
  </si>
  <si>
    <t>مريم محمود الحسين</t>
  </si>
  <si>
    <t>MARYAM MAHMOUD ALHUSSEN</t>
  </si>
  <si>
    <t>SEHAM</t>
  </si>
  <si>
    <t>محمد خير ابو شاكر</t>
  </si>
  <si>
    <t xml:space="preserve">القطيقة </t>
  </si>
  <si>
    <t>mhamad khyr abo-skakr</t>
  </si>
  <si>
    <t xml:space="preserve">Ebrahim </t>
  </si>
  <si>
    <t xml:space="preserve">Naifh </t>
  </si>
  <si>
    <t xml:space="preserve">Qutifa </t>
  </si>
  <si>
    <t>محمد اسيد شقير</t>
  </si>
  <si>
    <t>MHD ASEED SHKIR</t>
  </si>
  <si>
    <t>ABD ALMONAM</t>
  </si>
  <si>
    <t>محمد بدر حمامي</t>
  </si>
  <si>
    <t>MHD BADR HAMAMI</t>
  </si>
  <si>
    <t>RADWAN</t>
  </si>
  <si>
    <t>YARMOUK</t>
  </si>
  <si>
    <t>مضر عثمان</t>
  </si>
  <si>
    <t>MODAR OTHMAN</t>
  </si>
  <si>
    <t>HSAN</t>
  </si>
  <si>
    <t>HASNAA</t>
  </si>
  <si>
    <t>REF DMASCUS</t>
  </si>
  <si>
    <t>محمد غازي</t>
  </si>
  <si>
    <t>mohamad  ghazi</t>
  </si>
  <si>
    <t>housen</t>
  </si>
  <si>
    <t>marem</t>
  </si>
  <si>
    <t>damascus  douma</t>
  </si>
  <si>
    <t>محمد عصام قدسي</t>
  </si>
  <si>
    <t>27/9/1988</t>
  </si>
  <si>
    <t>Mohamad Isam koudsi</t>
  </si>
  <si>
    <t>Mohamad Marwan</t>
  </si>
  <si>
    <t>Damasco</t>
  </si>
  <si>
    <t>محمد خير عامر</t>
  </si>
  <si>
    <t>عبد الرحيم</t>
  </si>
  <si>
    <t>mohamad khaer ameer</t>
  </si>
  <si>
    <t>abd alrahem</t>
  </si>
  <si>
    <t>محمد عدنان الصباغ</t>
  </si>
  <si>
    <t>محمد رضوان</t>
  </si>
  <si>
    <t>mohammad adnan alsbagh</t>
  </si>
  <si>
    <t>mohammad Radwan</t>
  </si>
  <si>
    <t>maysa</t>
  </si>
  <si>
    <t>محمد الغندور</t>
  </si>
  <si>
    <t>جواهر</t>
  </si>
  <si>
    <t>28/9/1995</t>
  </si>
  <si>
    <t>Mohammad Alghandour</t>
  </si>
  <si>
    <t>Nader</t>
  </si>
  <si>
    <t>Jwaher</t>
  </si>
  <si>
    <t>Hama - Salameh</t>
  </si>
  <si>
    <t>محمد عمران كل</t>
  </si>
  <si>
    <t>MOHAMMED OMRAN  KLL</t>
  </si>
  <si>
    <t>BASL</t>
  </si>
  <si>
    <t>GHADA</t>
  </si>
  <si>
    <t>معاذ جمعه</t>
  </si>
  <si>
    <t>mouaz jomaa</t>
  </si>
  <si>
    <t>wael</t>
  </si>
  <si>
    <t>mouhamed almasry</t>
  </si>
  <si>
    <t>kasem</t>
  </si>
  <si>
    <t>alia</t>
  </si>
  <si>
    <t>مصطفى دياب</t>
  </si>
  <si>
    <t xml:space="preserve">نبع الصخر </t>
  </si>
  <si>
    <t>moustafa dyab</t>
  </si>
  <si>
    <t>turfa</t>
  </si>
  <si>
    <t>مهند البيتموني</t>
  </si>
  <si>
    <t>السعوديه</t>
  </si>
  <si>
    <t>2003</t>
  </si>
  <si>
    <t>muhannad albaitamouni</t>
  </si>
  <si>
    <t>marwan</t>
  </si>
  <si>
    <t>siham</t>
  </si>
  <si>
    <t>alsaoudya</t>
  </si>
  <si>
    <t>محمد نصار</t>
  </si>
  <si>
    <t>muhmmad nassar</t>
  </si>
  <si>
    <t>altl</t>
  </si>
  <si>
    <t>نور الدين المحاميد</t>
  </si>
  <si>
    <t>NOUR ALDEEN ALMAHAMED</t>
  </si>
  <si>
    <t>JAMEL</t>
  </si>
  <si>
    <t>NAJAH</t>
  </si>
  <si>
    <t>QUNAITRA</t>
  </si>
  <si>
    <t>نور الهدى سليمان</t>
  </si>
  <si>
    <t>nour alhoda souliman</t>
  </si>
  <si>
    <t>yhea</t>
  </si>
  <si>
    <t>عمران تكله</t>
  </si>
  <si>
    <t>omran altkah</t>
  </si>
  <si>
    <t>enaam</t>
  </si>
  <si>
    <t>رغد كردي</t>
  </si>
  <si>
    <t>روعه اومري</t>
  </si>
  <si>
    <t>raghad al kourdy</t>
  </si>
  <si>
    <t>roaa</t>
  </si>
  <si>
    <t>رغد مسلماني</t>
  </si>
  <si>
    <t>raghad mouslmani</t>
  </si>
  <si>
    <t>fatoom</t>
  </si>
  <si>
    <t>رغداء مهنا</t>
  </si>
  <si>
    <t>طارق</t>
  </si>
  <si>
    <t>raghdaa mouhana</t>
  </si>
  <si>
    <t>tarek</t>
  </si>
  <si>
    <t>nagat</t>
  </si>
  <si>
    <t>راما الغندور</t>
  </si>
  <si>
    <t>rama alghandor</t>
  </si>
  <si>
    <t>basem</t>
  </si>
  <si>
    <t>راما محمد</t>
  </si>
  <si>
    <t>rama mohammed</t>
  </si>
  <si>
    <t>sumaya</t>
  </si>
  <si>
    <t>رنيم الخطيب</t>
  </si>
  <si>
    <t>زمزم</t>
  </si>
  <si>
    <t>raneem alakhateeb</t>
  </si>
  <si>
    <t>zamzam</t>
  </si>
  <si>
    <t>almadamea</t>
  </si>
  <si>
    <t>رنيم سلوم</t>
  </si>
  <si>
    <t>RANEM SALOM</t>
  </si>
  <si>
    <t>TAMATHEL</t>
  </si>
  <si>
    <t>راني الشبلي</t>
  </si>
  <si>
    <t>rani alshible</t>
  </si>
  <si>
    <t>safwan</t>
  </si>
  <si>
    <t>روان علي</t>
  </si>
  <si>
    <t>rawan ali</t>
  </si>
  <si>
    <t>ريم خشفه</t>
  </si>
  <si>
    <t>عمران</t>
  </si>
  <si>
    <t>Reem Khashfeh</t>
  </si>
  <si>
    <t>Omran</t>
  </si>
  <si>
    <t>Mayada</t>
  </si>
  <si>
    <t>Daria</t>
  </si>
  <si>
    <t>سعيد فرحات</t>
  </si>
  <si>
    <t>23/1/2001</t>
  </si>
  <si>
    <t xml:space="preserve">مخيم اليموك </t>
  </si>
  <si>
    <t>SAID FARHAT</t>
  </si>
  <si>
    <t>SAMAR</t>
  </si>
  <si>
    <t>MOKHIAM ALIRMOK</t>
  </si>
  <si>
    <t>سلام ابوحسن</t>
  </si>
  <si>
    <t>salam abo hasan</t>
  </si>
  <si>
    <t>asmaa</t>
  </si>
  <si>
    <t>سمر الحريري</t>
  </si>
  <si>
    <t>فوزات</t>
  </si>
  <si>
    <t>samar alhareiry</t>
  </si>
  <si>
    <t>fouzat</t>
  </si>
  <si>
    <t>alherak</t>
  </si>
  <si>
    <t>تسنيم خطاب حمشو</t>
  </si>
  <si>
    <t>tasneem hamshow</t>
  </si>
  <si>
    <t>elham</t>
  </si>
  <si>
    <t>alraqqa</t>
  </si>
  <si>
    <t>وفى كوكش</t>
  </si>
  <si>
    <t>27/1/1990</t>
  </si>
  <si>
    <t>waff kokash</t>
  </si>
  <si>
    <t>ref damas</t>
  </si>
  <si>
    <t>يارا احمد</t>
  </si>
  <si>
    <t>yara ahamd</t>
  </si>
  <si>
    <t>heam</t>
  </si>
  <si>
    <t>سمير الحلبي</t>
  </si>
  <si>
    <t>احمد حسام الدين</t>
  </si>
  <si>
    <t>قمر دودكي</t>
  </si>
  <si>
    <t>عهد كركوتلي</t>
  </si>
  <si>
    <t>حسن الاحمد</t>
  </si>
  <si>
    <t>بانياس</t>
  </si>
  <si>
    <t>احمد راجح</t>
  </si>
  <si>
    <t>اماني الحلبي</t>
  </si>
  <si>
    <t>مثيله</t>
  </si>
  <si>
    <t>حيدره عجيب</t>
  </si>
  <si>
    <t>عبد الله المطرود رمضان</t>
  </si>
  <si>
    <t>محمد القبلان</t>
  </si>
  <si>
    <t>محمد شمايط</t>
  </si>
  <si>
    <t>نرمين مخلوف</t>
  </si>
  <si>
    <t>دنيا بلول</t>
  </si>
  <si>
    <t>هبه الصواف</t>
  </si>
  <si>
    <t>الطيبه</t>
  </si>
  <si>
    <t>اسراء حبايب</t>
  </si>
  <si>
    <t>محمد ياسين</t>
  </si>
  <si>
    <t>خالد المصري</t>
  </si>
  <si>
    <t>رنيم السمكري</t>
  </si>
  <si>
    <t>محمد ضياء الدين</t>
  </si>
  <si>
    <t>روند داوود</t>
  </si>
  <si>
    <t xml:space="preserve">جباتا الخشب </t>
  </si>
  <si>
    <t>سميحة شمدين</t>
  </si>
  <si>
    <t>هاديه كيلاني</t>
  </si>
  <si>
    <t>عمر العلي</t>
  </si>
  <si>
    <t>نسيبة</t>
  </si>
  <si>
    <t>عبادة</t>
  </si>
  <si>
    <t>فاتن غصن</t>
  </si>
  <si>
    <t>25/1/2000</t>
  </si>
  <si>
    <t>ليليان حسين</t>
  </si>
  <si>
    <t>روفيده</t>
  </si>
  <si>
    <t>محمد الحصوه</t>
  </si>
  <si>
    <t>مازنه عبد الجليل</t>
  </si>
  <si>
    <t>25/6/1998</t>
  </si>
  <si>
    <t>محمد زياد الغندور</t>
  </si>
  <si>
    <t>محمد سلامة</t>
  </si>
  <si>
    <t>مرح المعتصم</t>
  </si>
  <si>
    <t>ملك قصار</t>
  </si>
  <si>
    <t>24/6/1999</t>
  </si>
  <si>
    <t>منار علي</t>
  </si>
  <si>
    <t>ولاء عوض</t>
  </si>
  <si>
    <t>حيات</t>
  </si>
  <si>
    <t>يزن مسلماني</t>
  </si>
  <si>
    <t>30/4/2000</t>
  </si>
  <si>
    <t>بتول برهان</t>
  </si>
  <si>
    <t>جيداء</t>
  </si>
  <si>
    <t>ديمة اليوسف</t>
  </si>
  <si>
    <t>وجيهة</t>
  </si>
  <si>
    <t>تلكلخ</t>
  </si>
  <si>
    <t>راما الحداد</t>
  </si>
  <si>
    <t>موفق سودان</t>
  </si>
  <si>
    <t>آيه مظلوم</t>
  </si>
  <si>
    <t>عبد العزيز وهيبه</t>
  </si>
  <si>
    <t>ماجدة</t>
  </si>
  <si>
    <t>abd alaziz wahiba</t>
  </si>
  <si>
    <t>babila,damascus</t>
  </si>
  <si>
    <t>عبد الجبار زرزر</t>
  </si>
  <si>
    <t xml:space="preserve">رفيه </t>
  </si>
  <si>
    <t>ABD ALJABAR ZARZAR</t>
  </si>
  <si>
    <t>RAKIAH</t>
  </si>
  <si>
    <t>عبد الله الرفاعي</t>
  </si>
  <si>
    <t>abd allah alefaai</t>
  </si>
  <si>
    <t>عبد الله السكري</t>
  </si>
  <si>
    <t>abd allah alskare</t>
  </si>
  <si>
    <t>عبد الله اسعد</t>
  </si>
  <si>
    <t>دلبه</t>
  </si>
  <si>
    <t>abd allh asaad</t>
  </si>
  <si>
    <t>kaled</t>
  </si>
  <si>
    <t xml:space="preserve">damascus </t>
  </si>
  <si>
    <t>عبد النور حسن</t>
  </si>
  <si>
    <t>abd alnour hasan</t>
  </si>
  <si>
    <t>khadega</t>
  </si>
  <si>
    <t>al boteha</t>
  </si>
  <si>
    <t>عبد الرحمن الحاج</t>
  </si>
  <si>
    <t>قصيه</t>
  </si>
  <si>
    <t>abd alrahman alhaj</t>
  </si>
  <si>
    <t>mamoun</t>
  </si>
  <si>
    <t>qusea</t>
  </si>
  <si>
    <t>عبد الرحمن علي</t>
  </si>
  <si>
    <t>Abd Alrahman Ali</t>
  </si>
  <si>
    <t>Mohammad</t>
  </si>
  <si>
    <t>Mariam</t>
  </si>
  <si>
    <t>Douma</t>
  </si>
  <si>
    <t>عبد الرحمن سبيناتي</t>
  </si>
  <si>
    <t>abd alrahman sbinati</t>
  </si>
  <si>
    <t>najowa</t>
  </si>
  <si>
    <t>عبد الرزاق جمال</t>
  </si>
  <si>
    <t>عزام</t>
  </si>
  <si>
    <t>abd alrazak jamal</t>
  </si>
  <si>
    <t>azam</t>
  </si>
  <si>
    <t>عبد الرحمن حسين</t>
  </si>
  <si>
    <t>سمية</t>
  </si>
  <si>
    <t>زملكا</t>
  </si>
  <si>
    <t>abd alrhman houssen</t>
  </si>
  <si>
    <t>somia</t>
  </si>
  <si>
    <t>zmalka</t>
  </si>
  <si>
    <t>عبد الناصر الفندي</t>
  </si>
  <si>
    <t>فندي</t>
  </si>
  <si>
    <t>شفونيه</t>
  </si>
  <si>
    <t>ABDALNASER ALFANDI</t>
  </si>
  <si>
    <t>FANDI</t>
  </si>
  <si>
    <t>MOUNA</t>
  </si>
  <si>
    <t>عبد الكريم الطرشه</t>
  </si>
  <si>
    <t>ABDUALKAREEM ALTARSHA</t>
  </si>
  <si>
    <t>ZAKWAN</t>
  </si>
  <si>
    <t>IMAN</t>
  </si>
  <si>
    <t>عبد الرحمن عمر</t>
  </si>
  <si>
    <t>لانا</t>
  </si>
  <si>
    <t>ABDUL RAHMMAN OMAR</t>
  </si>
  <si>
    <t>LANA</t>
  </si>
  <si>
    <t>عبد الكريم الغزي</t>
  </si>
  <si>
    <t>محمديوسف</t>
  </si>
  <si>
    <t>27/7/1994</t>
  </si>
  <si>
    <t>abdulkarim al ghazzi</t>
  </si>
  <si>
    <t>mhd yousef</t>
  </si>
  <si>
    <t>amira</t>
  </si>
  <si>
    <t>عبد الله جيروديه</t>
  </si>
  <si>
    <t>abdullah  jeroudia</t>
  </si>
  <si>
    <t>intesar</t>
  </si>
  <si>
    <t>عبير حسين</t>
  </si>
  <si>
    <t>abeer hussien</t>
  </si>
  <si>
    <t>abd alateef</t>
  </si>
  <si>
    <t>hayat</t>
  </si>
  <si>
    <t>عبله البشاره</t>
  </si>
  <si>
    <t>جول</t>
  </si>
  <si>
    <t>ABLA ALBSHARA</t>
  </si>
  <si>
    <t>JOUL</t>
  </si>
  <si>
    <t>ابراهيم الربداوي</t>
  </si>
  <si>
    <t>31/1/1996</t>
  </si>
  <si>
    <t>ABRAHEM ALRBDAOE</t>
  </si>
  <si>
    <t>HOUSEN</t>
  </si>
  <si>
    <t>ELHAM</t>
  </si>
  <si>
    <t>TAFAS</t>
  </si>
  <si>
    <t>عدنان النقشي</t>
  </si>
  <si>
    <t>ADNAN AL NAKSHY</t>
  </si>
  <si>
    <t>عدنان الضعضي</t>
  </si>
  <si>
    <t>adnan aldadi</t>
  </si>
  <si>
    <t>mohammad yaser</t>
  </si>
  <si>
    <t>haefaa</t>
  </si>
  <si>
    <t>ايمان جمران</t>
  </si>
  <si>
    <t>aeman joumran</t>
  </si>
  <si>
    <t>mhd kamal</t>
  </si>
  <si>
    <t>عائشه الأحمر</t>
  </si>
  <si>
    <t>محمدبرهان</t>
  </si>
  <si>
    <t>AESHA ALAHMAR</t>
  </si>
  <si>
    <t>MHD BORHAN</t>
  </si>
  <si>
    <t>AWATF</t>
  </si>
  <si>
    <t>عفراء ابو ديكار</t>
  </si>
  <si>
    <t>afraa abou dikar</t>
  </si>
  <si>
    <t>ferial</t>
  </si>
  <si>
    <t>عفراء الشلبي</t>
  </si>
  <si>
    <t>سائده</t>
  </si>
  <si>
    <t>AFRAA ALSHALABI</t>
  </si>
  <si>
    <t>SAEDA</t>
  </si>
  <si>
    <t>اغيد الكيال</t>
  </si>
  <si>
    <t>aghiad al kaeal</t>
  </si>
  <si>
    <t>mohamad rdoan</t>
  </si>
  <si>
    <t>mesaa</t>
  </si>
  <si>
    <t>عهد نمور</t>
  </si>
  <si>
    <t>تعيمه</t>
  </si>
  <si>
    <t>AHD NAKORA</t>
  </si>
  <si>
    <t>IZD ALDEN</t>
  </si>
  <si>
    <t>DANASCUS</t>
  </si>
  <si>
    <t>احلام الاحمد</t>
  </si>
  <si>
    <t>صبحة</t>
  </si>
  <si>
    <t>نبع الصخر</t>
  </si>
  <si>
    <t>AHLAM ALHAMAD</t>
  </si>
  <si>
    <t>BRAKAT</t>
  </si>
  <si>
    <t>SBAH</t>
  </si>
  <si>
    <t>احمد الحسين</t>
  </si>
  <si>
    <t>ساجده الحسين</t>
  </si>
  <si>
    <t xml:space="preserve">ahmad  alhosin </t>
  </si>
  <si>
    <t xml:space="preserve">abd alkarim </t>
  </si>
  <si>
    <t>sajida</t>
  </si>
  <si>
    <t>ksweh</t>
  </si>
  <si>
    <t>احمد عبد الهادي</t>
  </si>
  <si>
    <t>AHMAD ABD AL HADY</t>
  </si>
  <si>
    <t>MOUSTAFA</t>
  </si>
  <si>
    <t>ROUQEA</t>
  </si>
  <si>
    <t>احمد الحموي</t>
  </si>
  <si>
    <t>مليحه</t>
  </si>
  <si>
    <t>ahmad al hamwi</t>
  </si>
  <si>
    <t>nesrin</t>
  </si>
  <si>
    <t>أحمد الخضر</t>
  </si>
  <si>
    <t>AHMAD AL KHDER</t>
  </si>
  <si>
    <t>KAFAR SAJNA</t>
  </si>
  <si>
    <t>احمد الزين</t>
  </si>
  <si>
    <t>محمد وجيه</t>
  </si>
  <si>
    <t>شهيناز</t>
  </si>
  <si>
    <t>AHMAD AL ZIEN</t>
  </si>
  <si>
    <t>MOHAMAD WAJBAH</t>
  </si>
  <si>
    <t>SHHIENAZ</t>
  </si>
  <si>
    <t>أحمد العلي</t>
  </si>
  <si>
    <t>طرابلس</t>
  </si>
  <si>
    <t>ahmad alali</t>
  </si>
  <si>
    <t>yasin</t>
  </si>
  <si>
    <t>libya</t>
  </si>
  <si>
    <t>احمد العتمه</t>
  </si>
  <si>
    <t>AHMAD ALATMAH</t>
  </si>
  <si>
    <t>SABAH</t>
  </si>
  <si>
    <t>احمد الازعط</t>
  </si>
  <si>
    <t>رباب الطباع</t>
  </si>
  <si>
    <t>AHMAD ALAZAAT</t>
  </si>
  <si>
    <t>RABAB</t>
  </si>
  <si>
    <t xml:space="preserve">DAMAS </t>
  </si>
  <si>
    <t>احمد الحمصي</t>
  </si>
  <si>
    <t>Ahmad Alhomsi</t>
  </si>
  <si>
    <t>Osama Alhomsi</t>
  </si>
  <si>
    <t>Reem Alfares</t>
  </si>
  <si>
    <t xml:space="preserve">Damascus </t>
  </si>
  <si>
    <t>احمد الحوراني</t>
  </si>
  <si>
    <t>ahmad alhorani</t>
  </si>
  <si>
    <t>tafs</t>
  </si>
  <si>
    <t>احمد الكنجي</t>
  </si>
  <si>
    <t>محمد صلاح</t>
  </si>
  <si>
    <t>ahmad alknje</t>
  </si>
  <si>
    <t>mhd salah</t>
  </si>
  <si>
    <t>nada</t>
  </si>
  <si>
    <t>أحمد المنيني</t>
  </si>
  <si>
    <t>ناهد الفحل</t>
  </si>
  <si>
    <t>ahmad almnene</t>
  </si>
  <si>
    <t>mhd omar</t>
  </si>
  <si>
    <t>nahed</t>
  </si>
  <si>
    <t>احمد النابلسي</t>
  </si>
  <si>
    <t>غازبة</t>
  </si>
  <si>
    <t>ahmad alnabulsi</t>
  </si>
  <si>
    <t>احمد النخال</t>
  </si>
  <si>
    <t>ايمان تقوى</t>
  </si>
  <si>
    <t>ahmad alnakal</t>
  </si>
  <si>
    <t>mohamad khir</t>
  </si>
  <si>
    <t>احمد الميداني</t>
  </si>
  <si>
    <t>نداء</t>
  </si>
  <si>
    <t>AHMAD AMIDANE</t>
  </si>
  <si>
    <t>MOHAMAD KHAIR</t>
  </si>
  <si>
    <t>NEDAA</t>
  </si>
  <si>
    <t>احمد عرعش</t>
  </si>
  <si>
    <t>ahmad arash</t>
  </si>
  <si>
    <t>ead</t>
  </si>
  <si>
    <t>amiah</t>
  </si>
  <si>
    <t>aldomer</t>
  </si>
  <si>
    <t>AHMAD AWAD</t>
  </si>
  <si>
    <t>WALEED</t>
  </si>
  <si>
    <t>WHARDEH</t>
  </si>
  <si>
    <t>احمد بدوي فاعور</t>
  </si>
  <si>
    <t>ahmad badwi faaor</t>
  </si>
  <si>
    <t>mhd bassam</t>
  </si>
  <si>
    <t>احمد بحري</t>
  </si>
  <si>
    <t>ahmad bahri</t>
  </si>
  <si>
    <t>read</t>
  </si>
  <si>
    <t>احمد دركوش</t>
  </si>
  <si>
    <t>نشابيه</t>
  </si>
  <si>
    <t>AHMAD DARKOUSH</t>
  </si>
  <si>
    <t>KASSEM</t>
  </si>
  <si>
    <t>LAILA</t>
  </si>
  <si>
    <t>NASHABEAH</t>
  </si>
  <si>
    <t>احمد ديار بكرلي</t>
  </si>
  <si>
    <t>ahmad diar bakrli</t>
  </si>
  <si>
    <t>hanadi</t>
  </si>
  <si>
    <t>ايمن قديمي</t>
  </si>
  <si>
    <t>رولاند</t>
  </si>
  <si>
    <t>محمد اياد سري</t>
  </si>
  <si>
    <t>اناس الدقاق</t>
  </si>
  <si>
    <t>محمد ابي الحلواني</t>
  </si>
  <si>
    <t>علي رحمه</t>
  </si>
  <si>
    <t>ميساء جوخدار</t>
  </si>
  <si>
    <t>ايمان السيد عبيد</t>
  </si>
  <si>
    <t>ايمان برغوث</t>
  </si>
  <si>
    <t>غفران برغوث</t>
  </si>
  <si>
    <t>منى العوام</t>
  </si>
  <si>
    <t>زاهيه</t>
  </si>
  <si>
    <t>لاحساء</t>
  </si>
  <si>
    <t>ميسر سرغايه</t>
  </si>
  <si>
    <t>ندى البابا</t>
  </si>
  <si>
    <t>اسراء الهلمي</t>
  </si>
  <si>
    <t>عدرا</t>
  </si>
  <si>
    <t>محمد ابو ركبه</t>
  </si>
  <si>
    <t>انتهاء</t>
  </si>
  <si>
    <t>محمد بلال سكريه</t>
  </si>
  <si>
    <t>عبدالناصر</t>
  </si>
  <si>
    <t>محمد ناصيف</t>
  </si>
  <si>
    <t>وسيله</t>
  </si>
  <si>
    <t>بتول طنجور</t>
  </si>
  <si>
    <t>راتب خبية</t>
  </si>
  <si>
    <t>رنا عز الدين</t>
  </si>
  <si>
    <t>عبد الرحمن خشانه</t>
  </si>
  <si>
    <t>علي العجي</t>
  </si>
  <si>
    <t>مالك المنعم</t>
  </si>
  <si>
    <t>هبه زرزور</t>
  </si>
  <si>
    <t>محمد نور الحلال</t>
  </si>
  <si>
    <t>برلنتي</t>
  </si>
  <si>
    <t>محمد النقاب</t>
  </si>
  <si>
    <t>احمد قصيري</t>
  </si>
  <si>
    <t>اسامة محفوض</t>
  </si>
  <si>
    <t>الاء الجراح الكحال</t>
  </si>
  <si>
    <t>امير حاطوم</t>
  </si>
  <si>
    <t>ريكان</t>
  </si>
  <si>
    <t>اميره الرجبي</t>
  </si>
  <si>
    <t>هادن</t>
  </si>
  <si>
    <t>30/7/1998</t>
  </si>
  <si>
    <t>ايات قربي</t>
  </si>
  <si>
    <t>اريحا</t>
  </si>
  <si>
    <t>آماليا الصلاج</t>
  </si>
  <si>
    <t>نبك</t>
  </si>
  <si>
    <t>ثريا علوش</t>
  </si>
  <si>
    <t>رشا القحف</t>
  </si>
  <si>
    <t>رولا الحبش</t>
  </si>
  <si>
    <t>سامر شيخ الزور</t>
  </si>
  <si>
    <t>وسام</t>
  </si>
  <si>
    <t>سدره السيد</t>
  </si>
  <si>
    <t>آسيا</t>
  </si>
  <si>
    <t>سدره مهاجر</t>
  </si>
  <si>
    <t>سلام شومان</t>
  </si>
  <si>
    <t>غيث الكريدي</t>
  </si>
  <si>
    <t>عاطف</t>
  </si>
  <si>
    <t>كنان الزحيلي</t>
  </si>
  <si>
    <t>ديرعطيه</t>
  </si>
  <si>
    <t>لجين الصغير</t>
  </si>
  <si>
    <t>24/4/1998</t>
  </si>
  <si>
    <t>نجاح الرهونجي</t>
  </si>
  <si>
    <t>منيا</t>
  </si>
  <si>
    <t>هبة سعيد</t>
  </si>
  <si>
    <t>ولاء الشامي عثمان</t>
  </si>
  <si>
    <t>احمد عيسى</t>
  </si>
  <si>
    <t>بهيج</t>
  </si>
  <si>
    <t>ahmad issa</t>
  </si>
  <si>
    <t>bahej</t>
  </si>
  <si>
    <t>souhela</t>
  </si>
  <si>
    <t>احمد قطه</t>
  </si>
  <si>
    <t>Ahmad Katta</t>
  </si>
  <si>
    <t>Khaled</t>
  </si>
  <si>
    <t>Dalal</t>
  </si>
  <si>
    <t>Damascus countryside</t>
  </si>
  <si>
    <t>احمد كواره</t>
  </si>
  <si>
    <t>AHMAD KWARA</t>
  </si>
  <si>
    <t>HOUDA</t>
  </si>
  <si>
    <t>احمد مطلق</t>
  </si>
  <si>
    <t>فطومه الهيمد</t>
  </si>
  <si>
    <t>ahmad mutalk</t>
  </si>
  <si>
    <t>fatoma</t>
  </si>
  <si>
    <t>احمد صقر</t>
  </si>
  <si>
    <t>ahmad sakar</t>
  </si>
  <si>
    <t>احمد زيدان</t>
  </si>
  <si>
    <t>ahmad zaedan</t>
  </si>
  <si>
    <t>basim</t>
  </si>
  <si>
    <t>احمد الخطيب</t>
  </si>
  <si>
    <t>ahmed alkhateb</t>
  </si>
  <si>
    <t>naseba</t>
  </si>
  <si>
    <t>احمد غدي</t>
  </si>
  <si>
    <t>الرحيبة</t>
  </si>
  <si>
    <t>ahmed ghadi</t>
  </si>
  <si>
    <t>deab</t>
  </si>
  <si>
    <t>faerouz</t>
  </si>
  <si>
    <t>ايات درغام</t>
  </si>
  <si>
    <t>AIAAT DERGHAM</t>
  </si>
  <si>
    <t>عايده محمد</t>
  </si>
  <si>
    <t>Aida  Muhammad</t>
  </si>
  <si>
    <t>sakeena</t>
  </si>
  <si>
    <t>الاء دسوقي</t>
  </si>
  <si>
    <t xml:space="preserve">alaa  dasoqe </t>
  </si>
  <si>
    <t>manar</t>
  </si>
  <si>
    <t>nousyiba</t>
  </si>
  <si>
    <t>الاء رمضان</t>
  </si>
  <si>
    <t>alaa  ramadan</t>
  </si>
  <si>
    <t>mohammed saed</t>
  </si>
  <si>
    <t>muna</t>
  </si>
  <si>
    <t>الاء عبود</t>
  </si>
  <si>
    <t>Alaa Abood</t>
  </si>
  <si>
    <t>Mhd Bashir</t>
  </si>
  <si>
    <t>Faten</t>
  </si>
  <si>
    <t>علاء الدين الفياض</t>
  </si>
  <si>
    <t>محمد راشد</t>
  </si>
  <si>
    <t>ALAA ALDEEN ALFAYAD</t>
  </si>
  <si>
    <t>MOHAMAD RASHD</t>
  </si>
  <si>
    <t>علاء الدين ارضروملي</t>
  </si>
  <si>
    <t>هافال</t>
  </si>
  <si>
    <t>alaa aldeen ardroumli</t>
  </si>
  <si>
    <t>hafal</t>
  </si>
  <si>
    <t>الاء مجبل</t>
  </si>
  <si>
    <t>خيرو</t>
  </si>
  <si>
    <t>ALAA ALMAJBEL</t>
  </si>
  <si>
    <t>KHERO</t>
  </si>
  <si>
    <t>الاء عرقيه</t>
  </si>
  <si>
    <t>أحمد نور الدين</t>
  </si>
  <si>
    <t>alaa arkeah</t>
  </si>
  <si>
    <t>ahmad nour alden</t>
  </si>
  <si>
    <t>الاء حجيج</t>
  </si>
  <si>
    <t>alaa hagig</t>
  </si>
  <si>
    <t>nagi</t>
  </si>
  <si>
    <t>moumina</t>
  </si>
  <si>
    <t>علاء هواري</t>
  </si>
  <si>
    <t>محمد شاكر</t>
  </si>
  <si>
    <t>ALAA HAWARY</t>
  </si>
  <si>
    <t>MOHAMAD SHAKER</t>
  </si>
  <si>
    <t>HIBA</t>
  </si>
  <si>
    <t>الاء حلباوي</t>
  </si>
  <si>
    <t>ALAA HILBAYE</t>
  </si>
  <si>
    <t>DALAL</t>
  </si>
  <si>
    <t>الاء قدور</t>
  </si>
  <si>
    <t>فريحه</t>
  </si>
  <si>
    <t>ALAA KADDOUR</t>
  </si>
  <si>
    <t>FARIHA</t>
  </si>
  <si>
    <t>الاء الخربوطلي</t>
  </si>
  <si>
    <t>alaa kharboutly</t>
  </si>
  <si>
    <t>farouk</t>
  </si>
  <si>
    <t>salma</t>
  </si>
  <si>
    <t>علاء محمد</t>
  </si>
  <si>
    <t>ALAA MOHAMMAD</t>
  </si>
  <si>
    <t>HALEMAH</t>
  </si>
  <si>
    <t>الاء ناصر الدين</t>
  </si>
  <si>
    <t>ALAA NASER ALDEN</t>
  </si>
  <si>
    <t>MERVAT</t>
  </si>
  <si>
    <t>الاء سعده</t>
  </si>
  <si>
    <t xml:space="preserve">معضميه </t>
  </si>
  <si>
    <t>ALAA SAADA</t>
  </si>
  <si>
    <t>FAYEZ</t>
  </si>
  <si>
    <t>BASHERA</t>
  </si>
  <si>
    <t>MOADAMIA</t>
  </si>
  <si>
    <t>علاء سري الدين</t>
  </si>
  <si>
    <t>22/8/1983</t>
  </si>
  <si>
    <t>ام رواق</t>
  </si>
  <si>
    <t>alaa srayaldin</t>
  </si>
  <si>
    <t>taiseer</t>
  </si>
  <si>
    <t>eftekar</t>
  </si>
  <si>
    <t>الاء سماق</t>
  </si>
  <si>
    <t>شحاده</t>
  </si>
  <si>
    <t>ala'a sumaq</t>
  </si>
  <si>
    <t>shhadeh</t>
  </si>
  <si>
    <t>hieam</t>
  </si>
  <si>
    <t>mneen</t>
  </si>
  <si>
    <t>الهام المعلم</t>
  </si>
  <si>
    <t>alham almoualem</t>
  </si>
  <si>
    <t>علي بيثاري</t>
  </si>
  <si>
    <t>ali  bethare</t>
  </si>
  <si>
    <t>daroesh</t>
  </si>
  <si>
    <t>علي حليمه</t>
  </si>
  <si>
    <t>ali  halema</t>
  </si>
  <si>
    <t>haithm</t>
  </si>
  <si>
    <t>علي ابو دحلوش</t>
  </si>
  <si>
    <t>صيتان</t>
  </si>
  <si>
    <t>ALI ABO DAHLOUSH</t>
  </si>
  <si>
    <t>SITAN</t>
  </si>
  <si>
    <t>علي الحموي</t>
  </si>
  <si>
    <t>ALI AL HAMWEI</t>
  </si>
  <si>
    <t>FAYAZ</t>
  </si>
  <si>
    <t>AMERA</t>
  </si>
  <si>
    <t>علي العلي الحبيب</t>
  </si>
  <si>
    <t>ali alali alhabib</t>
  </si>
  <si>
    <t>علي الدقر</t>
  </si>
  <si>
    <t>نفن</t>
  </si>
  <si>
    <t>ali aldaker</t>
  </si>
  <si>
    <t>nfn</t>
  </si>
  <si>
    <t xml:space="preserve">harasta </t>
  </si>
  <si>
    <t>علي القصير</t>
  </si>
  <si>
    <t>ali alkaser</t>
  </si>
  <si>
    <t>haesam</t>
  </si>
  <si>
    <t>rasha</t>
  </si>
  <si>
    <t>salmea</t>
  </si>
  <si>
    <t>علي الصالح</t>
  </si>
  <si>
    <t>ALI ALSALEH</t>
  </si>
  <si>
    <t>YOSSEF</t>
  </si>
  <si>
    <t>HINDEAH</t>
  </si>
  <si>
    <t>علي دبور</t>
  </si>
  <si>
    <t>سليم</t>
  </si>
  <si>
    <t>ابوظبي</t>
  </si>
  <si>
    <t>ali dabour</t>
  </si>
  <si>
    <t>salem</t>
  </si>
  <si>
    <t>علي قارصلي</t>
  </si>
  <si>
    <t>ali karssli</t>
  </si>
  <si>
    <t>علي ناصر</t>
  </si>
  <si>
    <t>فلسقو</t>
  </si>
  <si>
    <t>Ali Naser</t>
  </si>
  <si>
    <t>Radwan</t>
  </si>
  <si>
    <t>Ahlam</t>
  </si>
  <si>
    <t>Latkea</t>
  </si>
  <si>
    <t>علي صالح</t>
  </si>
  <si>
    <t>ALI SALEH</t>
  </si>
  <si>
    <t>ROLA</t>
  </si>
  <si>
    <t>علياء عيسى</t>
  </si>
  <si>
    <t>25/8/1999</t>
  </si>
  <si>
    <t>Aliaa  Issa</t>
  </si>
  <si>
    <t xml:space="preserve">Ahmad </t>
  </si>
  <si>
    <t xml:space="preserve">Ezdehar </t>
  </si>
  <si>
    <t xml:space="preserve">jableh </t>
  </si>
  <si>
    <t>القاسم المليص</t>
  </si>
  <si>
    <t>شيراز</t>
  </si>
  <si>
    <t>ALKASEM ALMALES</t>
  </si>
  <si>
    <t>SHERAZ</t>
  </si>
  <si>
    <t>محمد عمار خطاب</t>
  </si>
  <si>
    <t>25/1/2001</t>
  </si>
  <si>
    <t>AMAAR KHATAB</t>
  </si>
  <si>
    <t>OSAMA</t>
  </si>
  <si>
    <t>RANDA</t>
  </si>
  <si>
    <t>امل البويضاني</t>
  </si>
  <si>
    <t>amal  al bowaydani</t>
  </si>
  <si>
    <t>mohammad basher</t>
  </si>
  <si>
    <t xml:space="preserve">doma </t>
  </si>
  <si>
    <t>أمل درويش</t>
  </si>
  <si>
    <t>عثمان</t>
  </si>
  <si>
    <t>amal  darweesh</t>
  </si>
  <si>
    <t>outhman</t>
  </si>
  <si>
    <t>fadea</t>
  </si>
  <si>
    <t>alhasaka</t>
  </si>
  <si>
    <t>امل جوده</t>
  </si>
  <si>
    <t>amal joda</t>
  </si>
  <si>
    <t>اماني بشلي</t>
  </si>
  <si>
    <t>صفا</t>
  </si>
  <si>
    <t>amane bashle</t>
  </si>
  <si>
    <t>safa</t>
  </si>
  <si>
    <t>eabrod</t>
  </si>
  <si>
    <t>اماني ابوعلي مهنا</t>
  </si>
  <si>
    <t>بكا</t>
  </si>
  <si>
    <t>amani abo ali mhana</t>
  </si>
  <si>
    <t>mazed</t>
  </si>
  <si>
    <t>noha</t>
  </si>
  <si>
    <t>swaida-bka</t>
  </si>
  <si>
    <t>اماني حمزه</t>
  </si>
  <si>
    <t>AMANI HAMZA</t>
  </si>
  <si>
    <t>MOHAMAD SAID</t>
  </si>
  <si>
    <t>AMNA</t>
  </si>
  <si>
    <t>آماني دلال</t>
  </si>
  <si>
    <t xml:space="preserve">نذير </t>
  </si>
  <si>
    <t>amany dalal</t>
  </si>
  <si>
    <t>nazer</t>
  </si>
  <si>
    <t>عامر جزماتي</t>
  </si>
  <si>
    <t>احمد حسون</t>
  </si>
  <si>
    <t>AMAR JAZMATI</t>
  </si>
  <si>
    <t>عمار كريم</t>
  </si>
  <si>
    <t>خير الله</t>
  </si>
  <si>
    <t>سعاد كريم</t>
  </si>
  <si>
    <t>30/3/1999</t>
  </si>
  <si>
    <t>amar karyem</t>
  </si>
  <si>
    <t>khe allah</t>
  </si>
  <si>
    <t>sooad</t>
  </si>
  <si>
    <t>عمار نعمان</t>
  </si>
  <si>
    <t>21/3/1997</t>
  </si>
  <si>
    <t>amar nouman</t>
  </si>
  <si>
    <t>nasebah</t>
  </si>
  <si>
    <t>أميمه اسماعيل</t>
  </si>
  <si>
    <t>AMEMA ESMAAEL</t>
  </si>
  <si>
    <t>SAMERA</t>
  </si>
  <si>
    <t>امين اليمني</t>
  </si>
  <si>
    <t>سعادت</t>
  </si>
  <si>
    <t>amen alyamaane</t>
  </si>
  <si>
    <t>saadat</t>
  </si>
  <si>
    <t>امينه حمودي</t>
  </si>
  <si>
    <t>amena hamoode</t>
  </si>
  <si>
    <t>kammar</t>
  </si>
  <si>
    <t>عامر الجرمقاني</t>
  </si>
  <si>
    <t>عرمان</t>
  </si>
  <si>
    <t>amer al jarmakani</t>
  </si>
  <si>
    <t>Badee</t>
  </si>
  <si>
    <t>Noura</t>
  </si>
  <si>
    <t>Orman</t>
  </si>
  <si>
    <t>عامر الصباغ</t>
  </si>
  <si>
    <t>amer al sabagh</t>
  </si>
  <si>
    <t>tayser</t>
  </si>
  <si>
    <t>randah</t>
  </si>
  <si>
    <t>اميره المصري</t>
  </si>
  <si>
    <t>AMERA ALMASRE</t>
  </si>
  <si>
    <t>KDSAIA</t>
  </si>
  <si>
    <t>أمنه العبد الله الجنيد</t>
  </si>
  <si>
    <t>سكينة</t>
  </si>
  <si>
    <t>AMINA ALABD ALLAH ALJONAID</t>
  </si>
  <si>
    <t>SOKAINA</t>
  </si>
  <si>
    <t>RAQA</t>
  </si>
  <si>
    <t>اميره القدومي</t>
  </si>
  <si>
    <t>عبيده</t>
  </si>
  <si>
    <t>AMIRA ALKADOUMI</t>
  </si>
  <si>
    <t>FAREZ</t>
  </si>
  <si>
    <t>OBAYDA</t>
  </si>
  <si>
    <t>امجد برتاوي</t>
  </si>
  <si>
    <t>مها برتاوي</t>
  </si>
  <si>
    <t>amjaad bartawe</t>
  </si>
  <si>
    <t>hosain</t>
  </si>
  <si>
    <t>hoosh araab</t>
  </si>
  <si>
    <t>أمجد دالاتي</t>
  </si>
  <si>
    <t>AMJAD  DALATI</t>
  </si>
  <si>
    <t>عمرو المصري</t>
  </si>
  <si>
    <t>amro almasri</t>
  </si>
  <si>
    <t>farook</t>
  </si>
  <si>
    <t>عمرو غندور</t>
  </si>
  <si>
    <t>amro ghandour</t>
  </si>
  <si>
    <t>nawal</t>
  </si>
  <si>
    <t>امتياز الدعبيس</t>
  </si>
  <si>
    <t>مقبولي</t>
  </si>
  <si>
    <t>مفعله</t>
  </si>
  <si>
    <t>amteaz aldaibs</t>
  </si>
  <si>
    <t>rafek</t>
  </si>
  <si>
    <t>makboli</t>
  </si>
  <si>
    <t>انس السيد</t>
  </si>
  <si>
    <t>عاطفه مالو</t>
  </si>
  <si>
    <t>Anas Alsayed</t>
  </si>
  <si>
    <t>AbdulKareem</t>
  </si>
  <si>
    <t>Atifa Malo</t>
  </si>
  <si>
    <t>Aleppo</t>
  </si>
  <si>
    <t>انس باكير</t>
  </si>
  <si>
    <t>anas baker</t>
  </si>
  <si>
    <t>mohamad gehad</t>
  </si>
  <si>
    <t>انس حسن</t>
  </si>
  <si>
    <t>anas hasan</t>
  </si>
  <si>
    <t>انس شيخو</t>
  </si>
  <si>
    <t>ANAS SHIKOU</t>
  </si>
  <si>
    <t>NIZAR</t>
  </si>
  <si>
    <t>SAWSAN</t>
  </si>
  <si>
    <t>انس سليمان</t>
  </si>
  <si>
    <t>anas soulaiman</t>
  </si>
  <si>
    <t>nabeiha</t>
  </si>
  <si>
    <t>انيس حيدر</t>
  </si>
  <si>
    <t>جازي</t>
  </si>
  <si>
    <t>ANES HIEDAR</t>
  </si>
  <si>
    <t>JAZY</t>
  </si>
  <si>
    <t>TOURKEA</t>
  </si>
  <si>
    <t>انفال عبد الله</t>
  </si>
  <si>
    <t>24/10/1984</t>
  </si>
  <si>
    <t>ANFAL  ABD ALLH</t>
  </si>
  <si>
    <t>KAREM</t>
  </si>
  <si>
    <t>NAOUAL</t>
  </si>
  <si>
    <t>آنجي غانم</t>
  </si>
  <si>
    <t>anjy ghanem</t>
  </si>
  <si>
    <t>hkmat</t>
  </si>
  <si>
    <t>safaa</t>
  </si>
  <si>
    <t>انوار الحراكي</t>
  </si>
  <si>
    <t>سعود</t>
  </si>
  <si>
    <t>Anwar Alherake</t>
  </si>
  <si>
    <t>Soud</t>
  </si>
  <si>
    <t>Hasna</t>
  </si>
  <si>
    <t>اويس جبه جي</t>
  </si>
  <si>
    <t>AOWS JABAHJY</t>
  </si>
  <si>
    <t>عربيه الرفاعي</t>
  </si>
  <si>
    <t>محمد رياض</t>
  </si>
  <si>
    <t>arabeh alrafaai</t>
  </si>
  <si>
    <t>mhd riad</t>
  </si>
  <si>
    <t>اريج عبد الواحد</t>
  </si>
  <si>
    <t>areej abdulwahed</t>
  </si>
  <si>
    <t>اريج الجمال</t>
  </si>
  <si>
    <t>ميساء مراد</t>
  </si>
  <si>
    <t>AREEJ AL JAMMAL</t>
  </si>
  <si>
    <t>MAYSAA</t>
  </si>
  <si>
    <t>اريج حاتم</t>
  </si>
  <si>
    <t>areej hatem</t>
  </si>
  <si>
    <t>nazeh</t>
  </si>
  <si>
    <t>عرين الشحف</t>
  </si>
  <si>
    <t>معضاد</t>
  </si>
  <si>
    <t>areen alshohof</t>
  </si>
  <si>
    <t>meadad</t>
  </si>
  <si>
    <t>moneera</t>
  </si>
  <si>
    <t>اريج سعد</t>
  </si>
  <si>
    <t>areg saad</t>
  </si>
  <si>
    <t>mohammad hosam</t>
  </si>
  <si>
    <t>mageda</t>
  </si>
  <si>
    <t>اريج حسن</t>
  </si>
  <si>
    <t>arej hasan</t>
  </si>
  <si>
    <t>اسامه عرابي</t>
  </si>
  <si>
    <t>asama arabi</t>
  </si>
  <si>
    <t>mhe aldeen</t>
  </si>
  <si>
    <t>اسماء ابوداود</t>
  </si>
  <si>
    <t>asmaa abo dawood</t>
  </si>
  <si>
    <t>mohammad bashar</t>
  </si>
  <si>
    <t>kolood</t>
  </si>
  <si>
    <t>اسماء الجندي</t>
  </si>
  <si>
    <t>asmaa aljoundi</t>
  </si>
  <si>
    <t>hamda</t>
  </si>
  <si>
    <t>اسماء دهان</t>
  </si>
  <si>
    <t>asmaa dahaan</t>
  </si>
  <si>
    <t>mohamad zouher</t>
  </si>
  <si>
    <t>اسماء كيكي</t>
  </si>
  <si>
    <t>Asmaa kiki</t>
  </si>
  <si>
    <t>mhmmad</t>
  </si>
  <si>
    <t>اسراء الهادي</t>
  </si>
  <si>
    <t>asraa alhade</t>
  </si>
  <si>
    <t>abd alrwoof</t>
  </si>
  <si>
    <t>karam</t>
  </si>
  <si>
    <t>عوض الشتيوي المحمود</t>
  </si>
  <si>
    <t>شتوه الشتيوي</t>
  </si>
  <si>
    <t>awad shtiwi</t>
  </si>
  <si>
    <t>shatwa</t>
  </si>
  <si>
    <t>ايه عباسيه</t>
  </si>
  <si>
    <t>امل الصالح</t>
  </si>
  <si>
    <t>aya  abasya</t>
  </si>
  <si>
    <t>ايه كبتول</t>
  </si>
  <si>
    <t>aya  kabtool</t>
  </si>
  <si>
    <t>ebtesam</t>
  </si>
  <si>
    <t>ايه الشطه</t>
  </si>
  <si>
    <t>صفاء الغراوي</t>
  </si>
  <si>
    <t>aya al shatta</t>
  </si>
  <si>
    <t>ايه الباشا</t>
  </si>
  <si>
    <t>AYA ALBASHA</t>
  </si>
  <si>
    <t>ABD ALLH</t>
  </si>
  <si>
    <t>ايه اللحام</t>
  </si>
  <si>
    <t>aya allaham</t>
  </si>
  <si>
    <t>ايه فهد</t>
  </si>
  <si>
    <t>جوليا</t>
  </si>
  <si>
    <t>aya fahed</t>
  </si>
  <si>
    <t>radwan</t>
  </si>
  <si>
    <t>jolya</t>
  </si>
  <si>
    <t>swaida-shahba</t>
  </si>
  <si>
    <t>ايه مخزوم</t>
  </si>
  <si>
    <t>روله</t>
  </si>
  <si>
    <t>aya makhzoum</t>
  </si>
  <si>
    <t>rola</t>
  </si>
  <si>
    <t>ايه مراد</t>
  </si>
  <si>
    <t>Aya Mourad</t>
  </si>
  <si>
    <t>آيات نور الدين</t>
  </si>
  <si>
    <t xml:space="preserve">ماهر </t>
  </si>
  <si>
    <t>ayaat nour aldein</t>
  </si>
  <si>
    <t>ايات البغدادي الاغواني</t>
  </si>
  <si>
    <t>ayat albahgdadi alagyani</t>
  </si>
  <si>
    <t>damac</t>
  </si>
  <si>
    <t>ايات كحل</t>
  </si>
  <si>
    <t>زهيرة</t>
  </si>
  <si>
    <t xml:space="preserve">قطنا </t>
  </si>
  <si>
    <t>AYAT KAHAL</t>
  </si>
  <si>
    <t>FOUAD</t>
  </si>
  <si>
    <t>ZOHIRA</t>
  </si>
  <si>
    <t>QATAN</t>
  </si>
  <si>
    <t>آيات سليك</t>
  </si>
  <si>
    <t>29/4/1993</t>
  </si>
  <si>
    <t>Ayat Salek</t>
  </si>
  <si>
    <t>Azeza</t>
  </si>
  <si>
    <t>ايهم الشيخ</t>
  </si>
  <si>
    <t>ayham alshek</t>
  </si>
  <si>
    <t>mhd haetham</t>
  </si>
  <si>
    <t>howeda</t>
  </si>
  <si>
    <t>أيهم زينب</t>
  </si>
  <si>
    <t>ظريفة</t>
  </si>
  <si>
    <t>ayham zainab</t>
  </si>
  <si>
    <t>zarefa</t>
  </si>
  <si>
    <t>damas suburb</t>
  </si>
  <si>
    <t>ايمن سليم</t>
  </si>
  <si>
    <t>بيشه</t>
  </si>
  <si>
    <t>ayman salem</t>
  </si>
  <si>
    <t>tareek</t>
  </si>
  <si>
    <t>عائشه زين</t>
  </si>
  <si>
    <t>ممدوح</t>
  </si>
  <si>
    <t>aysha zien</t>
  </si>
  <si>
    <t>mamdoh</t>
  </si>
  <si>
    <t>najlaa</t>
  </si>
  <si>
    <t>ازهار اسماعيل</t>
  </si>
  <si>
    <t>زهور</t>
  </si>
  <si>
    <t xml:space="preserve">azhar esmail </t>
  </si>
  <si>
    <t xml:space="preserve">esmail </t>
  </si>
  <si>
    <t>zhor</t>
  </si>
  <si>
    <t>jdaida</t>
  </si>
  <si>
    <t>باسم الميدعاني</t>
  </si>
  <si>
    <t>بحاريه</t>
  </si>
  <si>
    <t>basem almedaani</t>
  </si>
  <si>
    <t>moufed</t>
  </si>
  <si>
    <t>باسمه زيدان</t>
  </si>
  <si>
    <t>basema zidan</t>
  </si>
  <si>
    <t>hajr</t>
  </si>
  <si>
    <t>بشار الحريري</t>
  </si>
  <si>
    <t>bashar alharere</t>
  </si>
  <si>
    <t>بشر الخطيب</t>
  </si>
  <si>
    <t>bashar alkhatib</t>
  </si>
  <si>
    <t>mohmad kher</t>
  </si>
  <si>
    <t>بشرى علي</t>
  </si>
  <si>
    <t>bashra ali</t>
  </si>
  <si>
    <t>باسم مسعود</t>
  </si>
  <si>
    <t>نزهه</t>
  </si>
  <si>
    <t>بتمانا</t>
  </si>
  <si>
    <t>BASSEM MASOUD</t>
  </si>
  <si>
    <t>NAZHA</t>
  </si>
  <si>
    <t>بتول عباس</t>
  </si>
  <si>
    <t>BATOUL ABAAS</t>
  </si>
  <si>
    <t>THAAR</t>
  </si>
  <si>
    <t>AHLAM</t>
  </si>
  <si>
    <t>بتول الفوال</t>
  </si>
  <si>
    <t>BATOUL AL FAOUL</t>
  </si>
  <si>
    <t>MHD.BORHAN</t>
  </si>
  <si>
    <t>FATENA</t>
  </si>
  <si>
    <t>بتول الحنبرجي</t>
  </si>
  <si>
    <t>نهيد</t>
  </si>
  <si>
    <t>batoul alhanbarji</t>
  </si>
  <si>
    <t>nahiid</t>
  </si>
  <si>
    <t>بتول محفوظ</t>
  </si>
  <si>
    <t>BATOUL MAHFOUZ</t>
  </si>
  <si>
    <t>بتول شهاب الدين</t>
  </si>
  <si>
    <t>batoul shehab aldeen</t>
  </si>
  <si>
    <t>motaz</t>
  </si>
  <si>
    <t>hanady</t>
  </si>
  <si>
    <t>بتول طه</t>
  </si>
  <si>
    <t>BATOUL TAHA</t>
  </si>
  <si>
    <t>بيان الحمصي</t>
  </si>
  <si>
    <t>هدى تركماني</t>
  </si>
  <si>
    <t>bayan alhomsi</t>
  </si>
  <si>
    <t>huoda</t>
  </si>
  <si>
    <t>بيان الجراح</t>
  </si>
  <si>
    <t>BAYAN ALJARAH</t>
  </si>
  <si>
    <t>بيان النص</t>
  </si>
  <si>
    <t>bayan alnass</t>
  </si>
  <si>
    <t>بيان موسى</t>
  </si>
  <si>
    <t>مخيم جرمانا</t>
  </si>
  <si>
    <t>Bayan moussa</t>
  </si>
  <si>
    <t>afaf</t>
  </si>
  <si>
    <t>بيان سرحان</t>
  </si>
  <si>
    <t>عبدالفتاح</t>
  </si>
  <si>
    <t>bayan sarhan</t>
  </si>
  <si>
    <t>abd alftah</t>
  </si>
  <si>
    <t>hanan</t>
  </si>
  <si>
    <t>بلال ابو هايله</t>
  </si>
  <si>
    <t>خانم العص</t>
  </si>
  <si>
    <t>bilal  abo haela</t>
  </si>
  <si>
    <t>fahed</t>
  </si>
  <si>
    <t>khanom</t>
  </si>
  <si>
    <t>بلال الحديدي</t>
  </si>
  <si>
    <t>عربيه</t>
  </si>
  <si>
    <t>bilal alhadidi</t>
  </si>
  <si>
    <t>arabia</t>
  </si>
  <si>
    <t>بلال القالش</t>
  </si>
  <si>
    <t>blal kalesh</t>
  </si>
  <si>
    <t>سسس</t>
  </si>
  <si>
    <t>بشرى القزحلي</t>
  </si>
  <si>
    <t>boshra alkazahle</t>
  </si>
  <si>
    <t>zahi</t>
  </si>
  <si>
    <t>asia</t>
  </si>
  <si>
    <t>بثينه الحسين</t>
  </si>
  <si>
    <t>bothaena alhssen</t>
  </si>
  <si>
    <t>haetham</t>
  </si>
  <si>
    <t>kawkab</t>
  </si>
  <si>
    <t>بثينه محمود</t>
  </si>
  <si>
    <t>bothaina mahmood</t>
  </si>
  <si>
    <t>بطرس الجوابره</t>
  </si>
  <si>
    <t>لويس</t>
  </si>
  <si>
    <t>boutrous aljaowabra</t>
  </si>
  <si>
    <t>lowis</t>
  </si>
  <si>
    <t>jaramana</t>
  </si>
  <si>
    <t>btoul taha</t>
  </si>
  <si>
    <t>دانه الاطرش</t>
  </si>
  <si>
    <t>dana alatrash</t>
  </si>
  <si>
    <t>دانه فرزان</t>
  </si>
  <si>
    <t>DANA FRZAN</t>
  </si>
  <si>
    <t>HOSEEN</t>
  </si>
  <si>
    <t>SHADIA</t>
  </si>
  <si>
    <t>دانة قلاجو</t>
  </si>
  <si>
    <t>dana klajo</t>
  </si>
  <si>
    <t>mohamad mazen</t>
  </si>
  <si>
    <t>دانيا الحلاق</t>
  </si>
  <si>
    <t>dania al halak</t>
  </si>
  <si>
    <t>yassin</t>
  </si>
  <si>
    <t>basemah</t>
  </si>
  <si>
    <t>دانيه الزعبي</t>
  </si>
  <si>
    <t>أوكسانا</t>
  </si>
  <si>
    <t>24/9/2000</t>
  </si>
  <si>
    <t xml:space="preserve">داعل </t>
  </si>
  <si>
    <t>dania alzoabi</t>
  </si>
  <si>
    <t>oksana</t>
  </si>
  <si>
    <t>daiel</t>
  </si>
  <si>
    <t>دانيه زيبق</t>
  </si>
  <si>
    <t>ميسون الفردوس العظم</t>
  </si>
  <si>
    <t>dania zeabak</t>
  </si>
  <si>
    <t>maysoon</t>
  </si>
  <si>
    <t>دانية عيطه</t>
  </si>
  <si>
    <t>daniea ieta</t>
  </si>
  <si>
    <t>دانيا محو</t>
  </si>
  <si>
    <t>DANYA MAHOU</t>
  </si>
  <si>
    <t>ديما احمد مرشد</t>
  </si>
  <si>
    <t>زياد الدين</t>
  </si>
  <si>
    <t>توجان</t>
  </si>
  <si>
    <t>dema ahmad mourshed</t>
  </si>
  <si>
    <t>ziad aldeen</t>
  </si>
  <si>
    <t>toujaan</t>
  </si>
  <si>
    <t>damascus alhajar alasouad</t>
  </si>
  <si>
    <t>ديمه حماده</t>
  </si>
  <si>
    <t>أسيمه</t>
  </si>
  <si>
    <t>DEMA HAMADA</t>
  </si>
  <si>
    <t>MHD FAWAZ</t>
  </si>
  <si>
    <t>OSAIMA</t>
  </si>
  <si>
    <t>ضرار القباني</t>
  </si>
  <si>
    <t xml:space="preserve">Derar  Al Qabbani </t>
  </si>
  <si>
    <t>Fayez</t>
  </si>
  <si>
    <t xml:space="preserve">Samar </t>
  </si>
  <si>
    <t>ديمه عباره</t>
  </si>
  <si>
    <t>وعد</t>
  </si>
  <si>
    <t>Dima Abbara</t>
  </si>
  <si>
    <t>Sobhe</t>
  </si>
  <si>
    <t>Waed</t>
  </si>
  <si>
    <t>دعاء الدروبي</t>
  </si>
  <si>
    <t>فرات</t>
  </si>
  <si>
    <t>doaa  aldrobi</t>
  </si>
  <si>
    <t>forat</t>
  </si>
  <si>
    <t>homas</t>
  </si>
  <si>
    <t>دعاء الادلبي</t>
  </si>
  <si>
    <t>DOAA AL EDLBY</t>
  </si>
  <si>
    <t>AMAAR</t>
  </si>
  <si>
    <t>WEDAD</t>
  </si>
  <si>
    <t>دعاء الحوراني</t>
  </si>
  <si>
    <t>doaa alhorane</t>
  </si>
  <si>
    <t>najea</t>
  </si>
  <si>
    <t>dara</t>
  </si>
  <si>
    <t>دعاء العويد</t>
  </si>
  <si>
    <t>عبد الحي</t>
  </si>
  <si>
    <t>DOAA ALOAED</t>
  </si>
  <si>
    <t>ABDALHI</t>
  </si>
  <si>
    <t>دعاء سليمان</t>
  </si>
  <si>
    <t>doaa souleman</t>
  </si>
  <si>
    <t>samea</t>
  </si>
  <si>
    <t>altal</t>
  </si>
  <si>
    <t>ضحى عرب</t>
  </si>
  <si>
    <t>dohaa arab</t>
  </si>
  <si>
    <t>abd alrazak</t>
  </si>
  <si>
    <t>rabah</t>
  </si>
  <si>
    <t>دعاء العيد</t>
  </si>
  <si>
    <t>douaa aleid</t>
  </si>
  <si>
    <t>soubheh</t>
  </si>
  <si>
    <t>ضحى الروماني</t>
  </si>
  <si>
    <t>douha alroumani</t>
  </si>
  <si>
    <t>qamar</t>
  </si>
  <si>
    <t>دنيا عبد الحق</t>
  </si>
  <si>
    <t>نجيب</t>
  </si>
  <si>
    <t>dunya abd alhak</t>
  </si>
  <si>
    <t>najeb</t>
  </si>
  <si>
    <t>دعاء الصيرفي</t>
  </si>
  <si>
    <t>محمدمعتز</t>
  </si>
  <si>
    <t>duoaa alserafi</t>
  </si>
  <si>
    <t>mohammad moutaaz</t>
  </si>
  <si>
    <t>عيسى اسامي</t>
  </si>
  <si>
    <t>easa asami</t>
  </si>
  <si>
    <t>zuher</t>
  </si>
  <si>
    <t>resmaih</t>
  </si>
  <si>
    <t>ابراهيم نصر</t>
  </si>
  <si>
    <t>ebraheem naser</t>
  </si>
  <si>
    <t>merfat</t>
  </si>
  <si>
    <t>serghaya</t>
  </si>
  <si>
    <t>ابراهيم حداد</t>
  </si>
  <si>
    <t>ebrahim hadad</t>
  </si>
  <si>
    <t>gorg</t>
  </si>
  <si>
    <t>عفه عبد الحي ابو فخر</t>
  </si>
  <si>
    <t>هيام عبد الحي</t>
  </si>
  <si>
    <t>Efat Abo Fakher</t>
  </si>
  <si>
    <t>hamood</t>
  </si>
  <si>
    <t>heiam</t>
  </si>
  <si>
    <t>sweida</t>
  </si>
  <si>
    <t>الياس مخول</t>
  </si>
  <si>
    <t>ELIAS MAKHOUL</t>
  </si>
  <si>
    <t>LOUAY</t>
  </si>
  <si>
    <t>ايلين شلهوب</t>
  </si>
  <si>
    <t>elin shalhoub</t>
  </si>
  <si>
    <t>jomana</t>
  </si>
  <si>
    <t>اليسا اللبابيدي</t>
  </si>
  <si>
    <t>25/07/1998</t>
  </si>
  <si>
    <t>elissa allababedi</t>
  </si>
  <si>
    <t>omaema</t>
  </si>
  <si>
    <t>عماد عويس</t>
  </si>
  <si>
    <t>EMAD AWES</t>
  </si>
  <si>
    <t>BASHER</t>
  </si>
  <si>
    <t>عماد الغفري</t>
  </si>
  <si>
    <t>مؤمنه الحايك</t>
  </si>
  <si>
    <t>emad joofaree</t>
  </si>
  <si>
    <t>marouan</t>
  </si>
  <si>
    <t>moumna</t>
  </si>
  <si>
    <t>ايمان المذيب</t>
  </si>
  <si>
    <t>رابحه</t>
  </si>
  <si>
    <t>محجة</t>
  </si>
  <si>
    <t>eman almaZIAB</t>
  </si>
  <si>
    <t>KASIM</t>
  </si>
  <si>
    <t>RABHA</t>
  </si>
  <si>
    <t>MAHJA</t>
  </si>
  <si>
    <t>ايمان كليب</t>
  </si>
  <si>
    <t>EMAN KOLAIB</t>
  </si>
  <si>
    <t>MOUSA</t>
  </si>
  <si>
    <t>SABHA</t>
  </si>
  <si>
    <t>انعام الحشيش</t>
  </si>
  <si>
    <t>Enaam Alhashish</t>
  </si>
  <si>
    <t>Ibrahim</t>
  </si>
  <si>
    <t>Aisha</t>
  </si>
  <si>
    <t>Daraa</t>
  </si>
  <si>
    <t>ايناس الحاج مصطفى</t>
  </si>
  <si>
    <t>ENAS AL HAJ MOUSTAFA</t>
  </si>
  <si>
    <t>SHAHERA</t>
  </si>
  <si>
    <t>إيناس عاشور</t>
  </si>
  <si>
    <t>enas ashour</t>
  </si>
  <si>
    <t>sergaia</t>
  </si>
  <si>
    <t>ايناس شعبان</t>
  </si>
  <si>
    <t>enas shaban</t>
  </si>
  <si>
    <t>hweda</t>
  </si>
  <si>
    <t>ايناس الطواشي</t>
  </si>
  <si>
    <t>اوسامه</t>
  </si>
  <si>
    <t>enas tawashi</t>
  </si>
  <si>
    <t>اناث غزاوي</t>
  </si>
  <si>
    <t>محمد رفيق</t>
  </si>
  <si>
    <t>enath ghazawi</t>
  </si>
  <si>
    <t>mohammed rafik</t>
  </si>
  <si>
    <t>اسراء عزيزي</t>
  </si>
  <si>
    <t>esraa azez</t>
  </si>
  <si>
    <t>soubhe</t>
  </si>
  <si>
    <t>اسراء جمعه</t>
  </si>
  <si>
    <t>يعفور</t>
  </si>
  <si>
    <t xml:space="preserve">ESRAA JOUMAA </t>
  </si>
  <si>
    <t xml:space="preserve">ABD ALLATIF </t>
  </si>
  <si>
    <t xml:space="preserve">ENTESAR </t>
  </si>
  <si>
    <t xml:space="preserve">YAAFOUR </t>
  </si>
  <si>
    <t>اسراء مصطفى</t>
  </si>
  <si>
    <t>ESRAA MOSTAFA</t>
  </si>
  <si>
    <t>RAWDA</t>
  </si>
  <si>
    <t>فادي مرشد</t>
  </si>
  <si>
    <t>fade mourshed</t>
  </si>
  <si>
    <t>hend</t>
  </si>
  <si>
    <t>فادي محمود</t>
  </si>
  <si>
    <t>خطيره</t>
  </si>
  <si>
    <t>FADI MAHMOUD</t>
  </si>
  <si>
    <t>KHATIRAH</t>
  </si>
  <si>
    <t>فرح دحدل</t>
  </si>
  <si>
    <t>عازر</t>
  </si>
  <si>
    <t>هنيه العساف</t>
  </si>
  <si>
    <t>farah dahdal</t>
  </si>
  <si>
    <t>aazar</t>
  </si>
  <si>
    <t>hania</t>
  </si>
  <si>
    <t>فرح كواره</t>
  </si>
  <si>
    <t>farah kawara</t>
  </si>
  <si>
    <t>emaad</t>
  </si>
  <si>
    <t>zoubida</t>
  </si>
  <si>
    <t>فرح نواهره</t>
  </si>
  <si>
    <t>farah nawahra</t>
  </si>
  <si>
    <t>فرح عبيد</t>
  </si>
  <si>
    <t>هتاف</t>
  </si>
  <si>
    <t>farah Obeid</t>
  </si>
  <si>
    <t>Nayif</t>
  </si>
  <si>
    <t>hetaf</t>
  </si>
  <si>
    <t>فرح القزاز</t>
  </si>
  <si>
    <t>farah qazaz</t>
  </si>
  <si>
    <t>mamon</t>
  </si>
  <si>
    <t>فاطمه الشيخه</t>
  </si>
  <si>
    <t>fatema alshekha</t>
  </si>
  <si>
    <t>mhd kher</t>
  </si>
  <si>
    <t>فاطمة زيدان</t>
  </si>
  <si>
    <t>fatema zedan</t>
  </si>
  <si>
    <t>nazeer</t>
  </si>
  <si>
    <t>fayza</t>
  </si>
  <si>
    <t>فاطمه المحمد</t>
  </si>
  <si>
    <t>مقيليبه</t>
  </si>
  <si>
    <t>fatima a; mohammed</t>
  </si>
  <si>
    <t>iesa</t>
  </si>
  <si>
    <t>sabha</t>
  </si>
  <si>
    <t>فاطمه العتيق</t>
  </si>
  <si>
    <t>بويضان 56</t>
  </si>
  <si>
    <t>fatima al ateek</t>
  </si>
  <si>
    <t>khawla</t>
  </si>
  <si>
    <t>boedan</t>
  </si>
  <si>
    <t>فاطمه العاني</t>
  </si>
  <si>
    <t>fatima alani</t>
  </si>
  <si>
    <t>eyad</t>
  </si>
  <si>
    <t>buthaina</t>
  </si>
  <si>
    <t>deir alzour</t>
  </si>
  <si>
    <t>فاطمه الحلواني</t>
  </si>
  <si>
    <t>سحر حمود</t>
  </si>
  <si>
    <t>fatima alhalawani</t>
  </si>
  <si>
    <t>فاطمه الناعم</t>
  </si>
  <si>
    <t>حميده جمعه</t>
  </si>
  <si>
    <t xml:space="preserve">حماة </t>
  </si>
  <si>
    <t>FATIMA ALNAEM</t>
  </si>
  <si>
    <t>ABDUL RAZZAK</t>
  </si>
  <si>
    <t>HAMEDAH</t>
  </si>
  <si>
    <t>فاطمه السوقي</t>
  </si>
  <si>
    <t>fatima alsoke</t>
  </si>
  <si>
    <t>tarik</t>
  </si>
  <si>
    <t>alkser</t>
  </si>
  <si>
    <t>فاطمة أسعد</t>
  </si>
  <si>
    <t>خالدية</t>
  </si>
  <si>
    <t>fatima asad</t>
  </si>
  <si>
    <t>abd almagid</t>
  </si>
  <si>
    <t>فراس ابوطاره</t>
  </si>
  <si>
    <t>feras abu tara</t>
  </si>
  <si>
    <t>فراس سعده</t>
  </si>
  <si>
    <t>هامة</t>
  </si>
  <si>
    <t>feras sada</t>
  </si>
  <si>
    <t>nsreen</t>
  </si>
  <si>
    <t>فدى اللحام</t>
  </si>
  <si>
    <t>Fida Al-lahham</t>
  </si>
  <si>
    <t>Elias</t>
  </si>
  <si>
    <t>Tarez</t>
  </si>
  <si>
    <t>فراس ديب</t>
  </si>
  <si>
    <t>FIRASS DEEB</t>
  </si>
  <si>
    <t>SMAHER</t>
  </si>
  <si>
    <t>فؤاد السيقلي</t>
  </si>
  <si>
    <t>fouad alseeqale</t>
  </si>
  <si>
    <t>gamel</t>
  </si>
  <si>
    <t>فؤاد غريبه</t>
  </si>
  <si>
    <t>fouad gharebh</t>
  </si>
  <si>
    <t>غزل المبيض</t>
  </si>
  <si>
    <t>gazal almbied</t>
  </si>
  <si>
    <t>abd alazeez</t>
  </si>
  <si>
    <t>misoon</t>
  </si>
  <si>
    <t>غنى قصيص</t>
  </si>
  <si>
    <t>لبانه</t>
  </si>
  <si>
    <t>gena kasses</t>
  </si>
  <si>
    <t>eimad</t>
  </si>
  <si>
    <t>lobaba</t>
  </si>
  <si>
    <t>غاده بريك هنيدي</t>
  </si>
  <si>
    <t>السجن</t>
  </si>
  <si>
    <t>ghada brek hnedi</t>
  </si>
  <si>
    <t>hosen</t>
  </si>
  <si>
    <t>ragheda</t>
  </si>
  <si>
    <t>غدير المحمد</t>
  </si>
  <si>
    <t>علا</t>
  </si>
  <si>
    <t>23/1999</t>
  </si>
  <si>
    <t>Ghadeer AL-Mouhamad</t>
  </si>
  <si>
    <t>Mouhamad</t>
  </si>
  <si>
    <t>Ola</t>
  </si>
  <si>
    <t>غدير غزال</t>
  </si>
  <si>
    <t>21/2/1997</t>
  </si>
  <si>
    <t>ghader ghazal</t>
  </si>
  <si>
    <t>khaldoun</t>
  </si>
  <si>
    <t>wafa</t>
  </si>
  <si>
    <t>jeroud</t>
  </si>
  <si>
    <t>غيداء صالح</t>
  </si>
  <si>
    <t>دولا</t>
  </si>
  <si>
    <t>ghaedaa saleh</t>
  </si>
  <si>
    <t>doulaa</t>
  </si>
  <si>
    <t>غيداء ابوسلله</t>
  </si>
  <si>
    <t>ghaidaa abo salla</t>
  </si>
  <si>
    <t>khanem</t>
  </si>
  <si>
    <t>غيث داود</t>
  </si>
  <si>
    <t>صاقيتا</t>
  </si>
  <si>
    <t>ghaith daoud</t>
  </si>
  <si>
    <t>haidar</t>
  </si>
  <si>
    <t>tartoos</t>
  </si>
  <si>
    <t>غاليه العمري</t>
  </si>
  <si>
    <t>غقران</t>
  </si>
  <si>
    <t>Ghalia Alomari</t>
  </si>
  <si>
    <t>Emad</t>
  </si>
  <si>
    <t>Ghofran</t>
  </si>
  <si>
    <t>غاليه كولكجي</t>
  </si>
  <si>
    <t>Ghalia Kolakji</t>
  </si>
  <si>
    <t>Shahira</t>
  </si>
  <si>
    <t>غاليه طيبا</t>
  </si>
  <si>
    <t>ghalia tiba</t>
  </si>
  <si>
    <t>salim</t>
  </si>
  <si>
    <t>lameaa</t>
  </si>
  <si>
    <t>mleha</t>
  </si>
  <si>
    <t>غسان شيخ احمد</t>
  </si>
  <si>
    <t>ghasan shek ahmad</t>
  </si>
  <si>
    <t>غسان الديروان</t>
  </si>
  <si>
    <t>حكمة</t>
  </si>
  <si>
    <t>ghassan al derwan</t>
  </si>
  <si>
    <t>mohamd adnan</t>
  </si>
  <si>
    <t>hekmat</t>
  </si>
  <si>
    <t>غيث مارديني</t>
  </si>
  <si>
    <t>ghayth mardini</t>
  </si>
  <si>
    <t>muhamad</t>
  </si>
  <si>
    <t>eala</t>
  </si>
  <si>
    <t>غزل الكلاس</t>
  </si>
  <si>
    <t>ghazal alkalas</t>
  </si>
  <si>
    <t>mhd jamal</t>
  </si>
  <si>
    <t>غزل برنيه</t>
  </si>
  <si>
    <t>25/1/1998</t>
  </si>
  <si>
    <t>GHAZAL BRNEAH</t>
  </si>
  <si>
    <t>غزل فراوي</t>
  </si>
  <si>
    <t>فاتن رمضان</t>
  </si>
  <si>
    <t>ghazal farawi</t>
  </si>
  <si>
    <t>mohammed emad</t>
  </si>
  <si>
    <t>غزل نحلاوي</t>
  </si>
  <si>
    <t>احمدرفيق</t>
  </si>
  <si>
    <t>ghazal nahlawi</t>
  </si>
  <si>
    <t>غزوان الحمود</t>
  </si>
  <si>
    <t>راضي</t>
  </si>
  <si>
    <t>المرج</t>
  </si>
  <si>
    <t>ghazwan alhammoud</t>
  </si>
  <si>
    <t>radi</t>
  </si>
  <si>
    <t>غنى شبيب</t>
  </si>
  <si>
    <t>GHENA SHABEB</t>
  </si>
  <si>
    <t>SAEED</t>
  </si>
  <si>
    <t>غنى غازي</t>
  </si>
  <si>
    <t>ghina ghazy</t>
  </si>
  <si>
    <t>hashem</t>
  </si>
  <si>
    <t>غفران داغستاني</t>
  </si>
  <si>
    <t>GHOFRAN DAGHASTANI</t>
  </si>
  <si>
    <t>MAHI ALDEEN</t>
  </si>
  <si>
    <t>SANAA</t>
  </si>
  <si>
    <t>جودي العمري</t>
  </si>
  <si>
    <t xml:space="preserve">محمد هاني </t>
  </si>
  <si>
    <t xml:space="preserve">سهيلا </t>
  </si>
  <si>
    <t>gode alomari</t>
  </si>
  <si>
    <t>mohammad hane</t>
  </si>
  <si>
    <t>sohela</t>
  </si>
  <si>
    <t>هديل ابا</t>
  </si>
  <si>
    <t>محمد ثابت</t>
  </si>
  <si>
    <t>HADEEL ABA</t>
  </si>
  <si>
    <t>MHD THABET</t>
  </si>
  <si>
    <t>هديل الزيلع</t>
  </si>
  <si>
    <t>منهل</t>
  </si>
  <si>
    <t>أسيما</t>
  </si>
  <si>
    <t>HADEEL AL ZELAA</t>
  </si>
  <si>
    <t>MANHAL</t>
  </si>
  <si>
    <t>ASIMA</t>
  </si>
  <si>
    <t>JARAMAN</t>
  </si>
  <si>
    <t>هديل الاشقر</t>
  </si>
  <si>
    <t>HADEEL ALASHKAR</t>
  </si>
  <si>
    <t>MOHAMED SALEM</t>
  </si>
  <si>
    <t>هديل الدالاتي</t>
  </si>
  <si>
    <t>hadel aldalate</t>
  </si>
  <si>
    <t>هديل رستم</t>
  </si>
  <si>
    <t>hadel rostam</t>
  </si>
  <si>
    <t>salmia</t>
  </si>
  <si>
    <t>حياه الحاج</t>
  </si>
  <si>
    <t>haeat lhag</t>
  </si>
  <si>
    <t>slmeah</t>
  </si>
  <si>
    <t>حيدر خليل</t>
  </si>
  <si>
    <t>haidar khalil</t>
  </si>
  <si>
    <t>هيثم عصفور</t>
  </si>
  <si>
    <t>haitham asfour</t>
  </si>
  <si>
    <t>هاجر الحلاق</t>
  </si>
  <si>
    <t>hajar alhallak</t>
  </si>
  <si>
    <t>amani</t>
  </si>
  <si>
    <t>ghezlanyya</t>
  </si>
  <si>
    <t>حلا علي</t>
  </si>
  <si>
    <t>hala ali</t>
  </si>
  <si>
    <t>awatef</t>
  </si>
  <si>
    <t>محمد محي الدين الحمصي</t>
  </si>
  <si>
    <t>HAMAD MUHI ALDEEN ALHOMSI</t>
  </si>
  <si>
    <t>ABDUALLAH</t>
  </si>
  <si>
    <t>حمدي الغندور</t>
  </si>
  <si>
    <t>Hamdi AlGhandour</t>
  </si>
  <si>
    <t>Thanaa</t>
  </si>
  <si>
    <t>Yalda</t>
  </si>
  <si>
    <t>همام زين الدين</t>
  </si>
  <si>
    <t>HAMMAM ZIEN ALDEIN</t>
  </si>
  <si>
    <t>KHAWTHAR</t>
  </si>
  <si>
    <t>SAHNAYA</t>
  </si>
  <si>
    <t>حمزه عبد الله</t>
  </si>
  <si>
    <t>hamza abdallah</t>
  </si>
  <si>
    <t>zohaer</t>
  </si>
  <si>
    <t>aleea</t>
  </si>
  <si>
    <t>حمزه حمزه</t>
  </si>
  <si>
    <t>ريدان</t>
  </si>
  <si>
    <t>HAMZA HAMZA</t>
  </si>
  <si>
    <t>REDAN</t>
  </si>
  <si>
    <t>NEHAD</t>
  </si>
  <si>
    <t>حمزه قاسم</t>
  </si>
  <si>
    <t>Hamzeh Qasem</t>
  </si>
  <si>
    <t>Esmaeel</t>
  </si>
  <si>
    <t>هناده نصر</t>
  </si>
  <si>
    <t>Hanada Nasser</t>
  </si>
  <si>
    <t>Said</t>
  </si>
  <si>
    <t>Souad</t>
  </si>
  <si>
    <t>Samei</t>
  </si>
  <si>
    <t>حنان الصلاحي</t>
  </si>
  <si>
    <t>HANAN ALSALAHI</t>
  </si>
  <si>
    <t>MOHAMAD YIHEA</t>
  </si>
  <si>
    <t>حنان الصالح</t>
  </si>
  <si>
    <t>hanan alsaleh</t>
  </si>
  <si>
    <t>ataf</t>
  </si>
  <si>
    <t>هاني حماد</t>
  </si>
  <si>
    <t>بلسم</t>
  </si>
  <si>
    <t>سيغاتا</t>
  </si>
  <si>
    <t>hane hamad</t>
  </si>
  <si>
    <t>balsam</t>
  </si>
  <si>
    <t>حنين عريج</t>
  </si>
  <si>
    <t>haneen oraij</t>
  </si>
  <si>
    <t>hamoud</t>
  </si>
  <si>
    <t>حنين الشمعه</t>
  </si>
  <si>
    <t>رمزي</t>
  </si>
  <si>
    <t>hanen alshamaa</t>
  </si>
  <si>
    <t>ramzi</t>
  </si>
  <si>
    <t>gaida</t>
  </si>
  <si>
    <t>حنين براك</t>
  </si>
  <si>
    <t>hanen barak</t>
  </si>
  <si>
    <t>حنين العلي</t>
  </si>
  <si>
    <t>ريحاب</t>
  </si>
  <si>
    <t>hanin al ali</t>
  </si>
  <si>
    <t>حنين دوماني</t>
  </si>
  <si>
    <t>hanin doumani</t>
  </si>
  <si>
    <t>abd alnaser</t>
  </si>
  <si>
    <t>amna</t>
  </si>
  <si>
    <t>khan arnba</t>
  </si>
  <si>
    <t>حنين صياح</t>
  </si>
  <si>
    <t>21/4/2000</t>
  </si>
  <si>
    <t>Hanin Saiah</t>
  </si>
  <si>
    <t>Hanan</t>
  </si>
  <si>
    <t>Damascous</t>
  </si>
  <si>
    <t>حسن الصوص</t>
  </si>
  <si>
    <t>كوثر البربار</t>
  </si>
  <si>
    <t>hasan al sous</t>
  </si>
  <si>
    <t>mohammad haytham</t>
  </si>
  <si>
    <t>kawther</t>
  </si>
  <si>
    <t>حسن بدران</t>
  </si>
  <si>
    <t>رافع</t>
  </si>
  <si>
    <t>hasan badran</t>
  </si>
  <si>
    <t>rafeaa</t>
  </si>
  <si>
    <t>حسن حسين العلي</t>
  </si>
  <si>
    <t>Hasan Hasen Al Ali</t>
  </si>
  <si>
    <t>Hasen</t>
  </si>
  <si>
    <t>حسان مخلوف</t>
  </si>
  <si>
    <t>hasan makhlof</t>
  </si>
  <si>
    <t>soleman</t>
  </si>
  <si>
    <t>حسن شاهين</t>
  </si>
  <si>
    <t>ريمان</t>
  </si>
  <si>
    <t>HASAN SHAHIN</t>
  </si>
  <si>
    <t>SAFWAN</t>
  </si>
  <si>
    <t>RIMAN</t>
  </si>
  <si>
    <t>DEIR AL ZOUR</t>
  </si>
  <si>
    <t>حسن سلطان</t>
  </si>
  <si>
    <t>hasan sultan</t>
  </si>
  <si>
    <t>ayoush</t>
  </si>
  <si>
    <t>journ sagher</t>
  </si>
  <si>
    <t>حسنه غداره</t>
  </si>
  <si>
    <t xml:space="preserve">hasna  ghadara </t>
  </si>
  <si>
    <t>rawda</t>
  </si>
  <si>
    <t>حسان كواره</t>
  </si>
  <si>
    <t>Hassan kwara</t>
  </si>
  <si>
    <t>Abdallah</t>
  </si>
  <si>
    <t>Zenab</t>
  </si>
  <si>
    <t>هوازن اسماعيل</t>
  </si>
  <si>
    <t>hawazen essmael</t>
  </si>
  <si>
    <t>jabeer</t>
  </si>
  <si>
    <t>tmathel</t>
  </si>
  <si>
    <t>هيا كمال الدين الشماط</t>
  </si>
  <si>
    <t>فرزات</t>
  </si>
  <si>
    <t>haya  kamal alden alshamat</t>
  </si>
  <si>
    <t>ferzat</t>
  </si>
  <si>
    <t>هيا اللحام</t>
  </si>
  <si>
    <t>محمد غالب</t>
  </si>
  <si>
    <t>haya allaham</t>
  </si>
  <si>
    <t>mohammed ghaleb</t>
  </si>
  <si>
    <t>هايل نوفل</t>
  </si>
  <si>
    <t>hayel noufal</t>
  </si>
  <si>
    <t>ramy</t>
  </si>
  <si>
    <t>souaad</t>
  </si>
  <si>
    <t>هزار انطاكي</t>
  </si>
  <si>
    <t>hazar antaki</t>
  </si>
  <si>
    <t>mohamad motaz</t>
  </si>
  <si>
    <t>daed</t>
  </si>
  <si>
    <t>هزار محمد</t>
  </si>
  <si>
    <t>hazar mohammed</t>
  </si>
  <si>
    <t>هزار شخشير</t>
  </si>
  <si>
    <t>hazar shakhsher</t>
  </si>
  <si>
    <t>khoula</t>
  </si>
  <si>
    <t>هدايا طلب</t>
  </si>
  <si>
    <t>محمدابوالفرج</t>
  </si>
  <si>
    <t>hdaea talab</t>
  </si>
  <si>
    <t>mohammad abo alfarag</t>
  </si>
  <si>
    <t>latefa</t>
  </si>
  <si>
    <t>هيام نعمان</t>
  </si>
  <si>
    <t>heaam nouman</t>
  </si>
  <si>
    <t>geath</t>
  </si>
  <si>
    <t>هبه الصباغ</t>
  </si>
  <si>
    <t>HEBA ALSABAGH</t>
  </si>
  <si>
    <t>AMAR</t>
  </si>
  <si>
    <t>GHAFRAN</t>
  </si>
  <si>
    <t>هبه عيسى</t>
  </si>
  <si>
    <t>HEBA EISSA</t>
  </si>
  <si>
    <t>ESAM</t>
  </si>
  <si>
    <t>حيدره دنيا</t>
  </si>
  <si>
    <t>HEDARA  DOUNYA</t>
  </si>
  <si>
    <t>JAMAL</t>
  </si>
  <si>
    <t>SBAAH</t>
  </si>
  <si>
    <t>هبة القصار بني المرجة</t>
  </si>
  <si>
    <t>heiba alakasar bani almarja</t>
  </si>
  <si>
    <t>mhd wjeh</t>
  </si>
  <si>
    <t>هبه برغشه</t>
  </si>
  <si>
    <t>خطار</t>
  </si>
  <si>
    <t>HIBA  BARGHASHA</t>
  </si>
  <si>
    <t>KHATAR</t>
  </si>
  <si>
    <t>HAYAT</t>
  </si>
  <si>
    <t>ASHRAFET SEHNAYA</t>
  </si>
  <si>
    <t>هبه اليماني</t>
  </si>
  <si>
    <t>محمدعطا</t>
  </si>
  <si>
    <t>hiba al yamani</t>
  </si>
  <si>
    <t>mohammed ata</t>
  </si>
  <si>
    <t>هبه بطرس</t>
  </si>
  <si>
    <t>hiba boutros</t>
  </si>
  <si>
    <t>hounein</t>
  </si>
  <si>
    <t>maarouneh</t>
  </si>
  <si>
    <t>هبه داود</t>
  </si>
  <si>
    <t>hiba daod</t>
  </si>
  <si>
    <t>هند الهندي</t>
  </si>
  <si>
    <t>HIND AL HINDY</t>
  </si>
  <si>
    <t>هند النشواتي</t>
  </si>
  <si>
    <t>hind alnashwaty</t>
  </si>
  <si>
    <t xml:space="preserve">abd alrahman </t>
  </si>
  <si>
    <t xml:space="preserve">EMAN </t>
  </si>
  <si>
    <t>هند خلوف</t>
  </si>
  <si>
    <t>hind khallof</t>
  </si>
  <si>
    <t>tayseer</t>
  </si>
  <si>
    <t>هدى سمكه</t>
  </si>
  <si>
    <t>محمد أبو الخير</t>
  </si>
  <si>
    <t>HODA  SAMAKEH</t>
  </si>
  <si>
    <t>MHD ABO ALKHER</t>
  </si>
  <si>
    <t xml:space="preserve">EBTISAM </t>
  </si>
  <si>
    <t>همام جوهره</t>
  </si>
  <si>
    <t>عتوك ابو قاسم</t>
  </si>
  <si>
    <t>homam jouhara</t>
  </si>
  <si>
    <t>atock</t>
  </si>
  <si>
    <t>حسين المرعي</t>
  </si>
  <si>
    <t>هناء مرعي</t>
  </si>
  <si>
    <t>hosain al marei</t>
  </si>
  <si>
    <t>حسام الحايك</t>
  </si>
  <si>
    <t>HOSAM ALHAYEK</t>
  </si>
  <si>
    <t>NABEL</t>
  </si>
  <si>
    <t>RAGDAA</t>
  </si>
  <si>
    <t>حسام عوده</t>
  </si>
  <si>
    <t>21/5/1987</t>
  </si>
  <si>
    <t>hosam ouda</t>
  </si>
  <si>
    <t>bd alhaseb</t>
  </si>
  <si>
    <t>هدى الحرستاني</t>
  </si>
  <si>
    <t>houda alharstane</t>
  </si>
  <si>
    <t>mayada</t>
  </si>
  <si>
    <t>2007</t>
  </si>
  <si>
    <t>HOUDA MOHAMMAD</t>
  </si>
  <si>
    <t>ALYA</t>
  </si>
  <si>
    <t>حسين شيخ</t>
  </si>
  <si>
    <t>حكيمة</t>
  </si>
  <si>
    <t>housen alshek</t>
  </si>
  <si>
    <t>hakema</t>
  </si>
  <si>
    <t>حسين حسين</t>
  </si>
  <si>
    <t>housen housen</t>
  </si>
  <si>
    <t>هدى عربش</t>
  </si>
  <si>
    <t>محمد اسامة</t>
  </si>
  <si>
    <t>huda arbash</t>
  </si>
  <si>
    <t>mohammed osama</t>
  </si>
  <si>
    <t>hayfaa</t>
  </si>
  <si>
    <t>حسين سليمان</t>
  </si>
  <si>
    <t>24/4/1997</t>
  </si>
  <si>
    <t>Hussain Suleiman</t>
  </si>
  <si>
    <t>eali</t>
  </si>
  <si>
    <t>حسين مرعي</t>
  </si>
  <si>
    <t>hussein merei</t>
  </si>
  <si>
    <t>samah</t>
  </si>
  <si>
    <t>حسين شرف الدين</t>
  </si>
  <si>
    <t>خربة غزالة</t>
  </si>
  <si>
    <t>hussein sharaf aldeen</t>
  </si>
  <si>
    <t>حسين الحميدي</t>
  </si>
  <si>
    <t>السيده زينب</t>
  </si>
  <si>
    <t>hussin alhmide</t>
  </si>
  <si>
    <t>ابراهيم المنجد</t>
  </si>
  <si>
    <t>ibrahem almounajed</t>
  </si>
  <si>
    <t>ابراهيم هنداوي</t>
  </si>
  <si>
    <t>ibrhim handawe</t>
  </si>
  <si>
    <t>ilham</t>
  </si>
  <si>
    <t>amowda</t>
  </si>
  <si>
    <t>اياد الغازي</t>
  </si>
  <si>
    <t>خبب</t>
  </si>
  <si>
    <t>ieaad alghaze</t>
  </si>
  <si>
    <t>jehad</t>
  </si>
  <si>
    <t>nawaal</t>
  </si>
  <si>
    <t>khbb</t>
  </si>
  <si>
    <t>اياد المصطفى</t>
  </si>
  <si>
    <t>مطيعة</t>
  </si>
  <si>
    <t>Iead almostafa</t>
  </si>
  <si>
    <t>motea</t>
  </si>
  <si>
    <t>انعام زريع</t>
  </si>
  <si>
    <t>INAAM ZARRIE</t>
  </si>
  <si>
    <t>ALAA EDDIN</t>
  </si>
  <si>
    <t>BASMA</t>
  </si>
  <si>
    <t>اسراء لطيفه</t>
  </si>
  <si>
    <t>israa latifa</t>
  </si>
  <si>
    <t>جمال العقاد</t>
  </si>
  <si>
    <t>jamal alakkad</t>
  </si>
  <si>
    <t>جواهر القليح</t>
  </si>
  <si>
    <t>JAWAHER AL KALIH</t>
  </si>
  <si>
    <t>EYAD</t>
  </si>
  <si>
    <t>NOUSEBA</t>
  </si>
  <si>
    <t>جهاد عرابي</t>
  </si>
  <si>
    <t>راس العين</t>
  </si>
  <si>
    <t>jehad arabi</t>
  </si>
  <si>
    <t>جهاد سوادي</t>
  </si>
  <si>
    <t>JEHAD SWEDAY</t>
  </si>
  <si>
    <t>MHD AMEAN</t>
  </si>
  <si>
    <t>جنان رزق</t>
  </si>
  <si>
    <t>jenan rezk</t>
  </si>
  <si>
    <t>جويل سلوم</t>
  </si>
  <si>
    <t>سحر الجابر</t>
  </si>
  <si>
    <t>joelle salloum</t>
  </si>
  <si>
    <t>جود الاشقر</t>
  </si>
  <si>
    <t>joud alashkar</t>
  </si>
  <si>
    <t>ourwba</t>
  </si>
  <si>
    <t>جودي صالح</t>
  </si>
  <si>
    <t>لطف الله</t>
  </si>
  <si>
    <t>JOUDY SALEH</t>
  </si>
  <si>
    <t>LTFALLAH</t>
  </si>
  <si>
    <t>NAJAT</t>
  </si>
  <si>
    <t>جويل السمان</t>
  </si>
  <si>
    <t>رينيه</t>
  </si>
  <si>
    <t>صيدنايا</t>
  </si>
  <si>
    <t>joueel alsaman</t>
  </si>
  <si>
    <t>reneeh</t>
  </si>
  <si>
    <t>جمانة الدقة</t>
  </si>
  <si>
    <t>Jumana AlDakka</t>
  </si>
  <si>
    <t>Younes</t>
  </si>
  <si>
    <t>Hakimeh</t>
  </si>
  <si>
    <t>قيس علي</t>
  </si>
  <si>
    <t>KAISS ALI</t>
  </si>
  <si>
    <t>YOUSEF</t>
  </si>
  <si>
    <t>كمال نموره</t>
  </si>
  <si>
    <t>KAMAL NAMORA</t>
  </si>
  <si>
    <t>MHD ALI</t>
  </si>
  <si>
    <t>قمر حمصي عبد الحي</t>
  </si>
  <si>
    <t>طلعت</t>
  </si>
  <si>
    <t>KAMAR HOMSE ABD ALHAI</t>
  </si>
  <si>
    <t>TALAAT</t>
  </si>
  <si>
    <t>كوثر معمو هلاوي</t>
  </si>
  <si>
    <t>حوار</t>
  </si>
  <si>
    <t xml:space="preserve">حلب </t>
  </si>
  <si>
    <t>kaothar mmou halawe</t>
  </si>
  <si>
    <t>zakea</t>
  </si>
  <si>
    <t>كرم الصعيدي</t>
  </si>
  <si>
    <t>KARAM AL SAIDI</t>
  </si>
  <si>
    <t>SOMIA</t>
  </si>
  <si>
    <t>كرم الصحناوي</t>
  </si>
  <si>
    <t>لبنه</t>
  </si>
  <si>
    <t>karam alsehnawi</t>
  </si>
  <si>
    <t>lubna</t>
  </si>
  <si>
    <t>كرم عرنوس</t>
  </si>
  <si>
    <t>Karam Arnous</t>
  </si>
  <si>
    <t>Ebtisam</t>
  </si>
  <si>
    <t>كرم بقشول</t>
  </si>
  <si>
    <t>karam baqshool</t>
  </si>
  <si>
    <t>mowafaq</t>
  </si>
  <si>
    <t>كارين نصر الدين</t>
  </si>
  <si>
    <t>نصري</t>
  </si>
  <si>
    <t>27/8/2000</t>
  </si>
  <si>
    <t>karen naser aldeen</t>
  </si>
  <si>
    <t>nasre</t>
  </si>
  <si>
    <t>قاسم المحمد</t>
  </si>
  <si>
    <t>الشجره</t>
  </si>
  <si>
    <t>KASIM AL MOHAMMAD</t>
  </si>
  <si>
    <t>قاسم البحري</t>
  </si>
  <si>
    <t>kasm  albahre</t>
  </si>
  <si>
    <t>nzeh</t>
  </si>
  <si>
    <t>كوثر الهاشم</t>
  </si>
  <si>
    <t>kawther alhashem</t>
  </si>
  <si>
    <t>hisham</t>
  </si>
  <si>
    <t>deir ezzor</t>
  </si>
  <si>
    <t>خالد ابو سعيد</t>
  </si>
  <si>
    <t>khaled abou saeed</t>
  </si>
  <si>
    <t>maisoun</t>
  </si>
  <si>
    <t>خالد الفرا</t>
  </si>
  <si>
    <t>KHALED ALFRRA</t>
  </si>
  <si>
    <t>HOSAM</t>
  </si>
  <si>
    <t>MESAA</t>
  </si>
  <si>
    <t>خالد الهندي</t>
  </si>
  <si>
    <t>تبوك</t>
  </si>
  <si>
    <t>Khaled alhindi</t>
  </si>
  <si>
    <t>Tabuk</t>
  </si>
  <si>
    <t>خالد اللبابيدي</t>
  </si>
  <si>
    <t>KHALED ALLABABIDI</t>
  </si>
  <si>
    <t>NABIL</t>
  </si>
  <si>
    <t>AMIRAH</t>
  </si>
  <si>
    <t>خالد المحمد</t>
  </si>
  <si>
    <t>KHALED ALMOHAMMAD</t>
  </si>
  <si>
    <t>QTAIFA</t>
  </si>
  <si>
    <t>خالد المشرقي</t>
  </si>
  <si>
    <t>KHALED MASHREKI</t>
  </si>
  <si>
    <t>خالد سمير</t>
  </si>
  <si>
    <t>khaled samir</t>
  </si>
  <si>
    <t>خالد شيخ القصير</t>
  </si>
  <si>
    <t>عزو</t>
  </si>
  <si>
    <t>KHALED SHIKH ALQASEER</t>
  </si>
  <si>
    <t>AZZO</t>
  </si>
  <si>
    <t>NADEEA</t>
  </si>
  <si>
    <t>خوله المحاسنه</t>
  </si>
  <si>
    <t>khawlah al mahasneh</t>
  </si>
  <si>
    <t>burhan</t>
  </si>
  <si>
    <t>خلود الخوام</t>
  </si>
  <si>
    <t>kholod al khawam</t>
  </si>
  <si>
    <t>مزة</t>
  </si>
  <si>
    <t>KHOLOD ZIEN</t>
  </si>
  <si>
    <t>MAZZEH</t>
  </si>
  <si>
    <t>كنان داغر</t>
  </si>
  <si>
    <t>نايلا داغر</t>
  </si>
  <si>
    <t>حب نمره</t>
  </si>
  <si>
    <t>KINAN DAGHER</t>
  </si>
  <si>
    <t>GEORGE</t>
  </si>
  <si>
    <t>NAILAH</t>
  </si>
  <si>
    <t>HABNEMRA</t>
  </si>
  <si>
    <t>ليلى عياش</t>
  </si>
  <si>
    <t>Laila Ayach</t>
  </si>
  <si>
    <t>Mohmd maher</t>
  </si>
  <si>
    <t>Malak</t>
  </si>
  <si>
    <t>ليث علي</t>
  </si>
  <si>
    <t>آسيا عبد الرحيم</t>
  </si>
  <si>
    <t>laith ali</t>
  </si>
  <si>
    <t>asya</t>
  </si>
  <si>
    <t>لمى عاقل</t>
  </si>
  <si>
    <t>lama akel</t>
  </si>
  <si>
    <t>hafez</t>
  </si>
  <si>
    <t>smia</t>
  </si>
  <si>
    <t>damascucs</t>
  </si>
  <si>
    <t>لمى السروجي</t>
  </si>
  <si>
    <t>محمد ضياء</t>
  </si>
  <si>
    <t>lama alsroje</t>
  </si>
  <si>
    <t>mgd diyaa</t>
  </si>
  <si>
    <t>لانا ابو الشعر</t>
  </si>
  <si>
    <t>lana abo shaier</t>
  </si>
  <si>
    <t>لانا كوجان</t>
  </si>
  <si>
    <t>إباء</t>
  </si>
  <si>
    <t>lana kojan</t>
  </si>
  <si>
    <t>ebaa</t>
  </si>
  <si>
    <t>لانا شجاع</t>
  </si>
  <si>
    <t>lana shojaa</t>
  </si>
  <si>
    <t>shames</t>
  </si>
  <si>
    <t>لين الجعفري</t>
  </si>
  <si>
    <t>LEEN ALJAAFARI</t>
  </si>
  <si>
    <t>MHD FOUZI</t>
  </si>
  <si>
    <t>ليليان جمول</t>
  </si>
  <si>
    <t>28/4/1995</t>
  </si>
  <si>
    <t>LELEAN JAMMOUL</t>
  </si>
  <si>
    <t>AEMAN</t>
  </si>
  <si>
    <t>SBHA</t>
  </si>
  <si>
    <t>ليلاس عبد الغني</t>
  </si>
  <si>
    <t>LILAS ABDULGHANI</t>
  </si>
  <si>
    <t>ليلاس الخضر</t>
  </si>
  <si>
    <t>Lilas Alkhdr</t>
  </si>
  <si>
    <t>Marwan</t>
  </si>
  <si>
    <t>Sana'a</t>
  </si>
  <si>
    <t>Deir Alzor</t>
  </si>
  <si>
    <t>ليليان مطامير</t>
  </si>
  <si>
    <t>liliean matamer</t>
  </si>
  <si>
    <t>mohamad jehad</t>
  </si>
  <si>
    <t>sawzan</t>
  </si>
  <si>
    <t>لينا الغضبان</t>
  </si>
  <si>
    <t>LINA ALGHADBAN</t>
  </si>
  <si>
    <t xml:space="preserve">NOUR </t>
  </si>
  <si>
    <t>لينا الخطيب</t>
  </si>
  <si>
    <t>lina alkhateb</t>
  </si>
  <si>
    <t>لينا اللبني</t>
  </si>
  <si>
    <t>lina allabani</t>
  </si>
  <si>
    <t>raghdaa</t>
  </si>
  <si>
    <t>لينه زلق</t>
  </si>
  <si>
    <t>lina zalak</t>
  </si>
  <si>
    <t>osman</t>
  </si>
  <si>
    <t>ليندا القداح</t>
  </si>
  <si>
    <t>linda al kadah</t>
  </si>
  <si>
    <t>nahla</t>
  </si>
  <si>
    <t>لبانه سعد</t>
  </si>
  <si>
    <t>LOBANA SAAD</t>
  </si>
  <si>
    <t>NASOH</t>
  </si>
  <si>
    <t>DIANA</t>
  </si>
  <si>
    <t>لجين المنجد</t>
  </si>
  <si>
    <t>logaen almnaged</t>
  </si>
  <si>
    <t>saad ollah</t>
  </si>
  <si>
    <t>fadeah</t>
  </si>
  <si>
    <t>لجين الخباز</t>
  </si>
  <si>
    <t>سحر رزق</t>
  </si>
  <si>
    <t>LOJIN RAMZ</t>
  </si>
  <si>
    <t>ALKHABAZ</t>
  </si>
  <si>
    <t>لبنى يونس</t>
  </si>
  <si>
    <t>loubna younes</t>
  </si>
  <si>
    <t>nehad</t>
  </si>
  <si>
    <t>لبنى الاشقر</t>
  </si>
  <si>
    <t>lubna alashkar</t>
  </si>
  <si>
    <t>ghofran</t>
  </si>
  <si>
    <t>لجين النشواتي</t>
  </si>
  <si>
    <t>lujain alnashawati</t>
  </si>
  <si>
    <t>abd alfattah</t>
  </si>
  <si>
    <t>محمد بسام طانه</t>
  </si>
  <si>
    <t>M.Bssam Tana</t>
  </si>
  <si>
    <t>Yassen</t>
  </si>
  <si>
    <t>Bushra</t>
  </si>
  <si>
    <t>ميادة عدس</t>
  </si>
  <si>
    <t>21/5/1982</t>
  </si>
  <si>
    <t>maeada adass</t>
  </si>
  <si>
    <t>مها معروف</t>
  </si>
  <si>
    <t>maha marof</t>
  </si>
  <si>
    <t>ogeha</t>
  </si>
  <si>
    <t>aldaleh</t>
  </si>
  <si>
    <t>مجد زين الدين</t>
  </si>
  <si>
    <t>MAHED ZIEN AL DIEN</t>
  </si>
  <si>
    <t>IBTESAM</t>
  </si>
  <si>
    <t>ماهر صفوري</t>
  </si>
  <si>
    <t>maher safori</t>
  </si>
  <si>
    <t>lama</t>
  </si>
  <si>
    <t>محمود الخضر</t>
  </si>
  <si>
    <t>MAHMOAD  ALKHADER</t>
  </si>
  <si>
    <t xml:space="preserve">SALEH </t>
  </si>
  <si>
    <t>Mahmod Alhag</t>
  </si>
  <si>
    <t>Kaled</t>
  </si>
  <si>
    <t>Rukaya</t>
  </si>
  <si>
    <t>محمود بنيان</t>
  </si>
  <si>
    <t>Mahmod Tabian</t>
  </si>
  <si>
    <t>Kamla</t>
  </si>
  <si>
    <t>Damas</t>
  </si>
  <si>
    <t>محمود اسبيناتي</t>
  </si>
  <si>
    <t>فاطمه الدكاش</t>
  </si>
  <si>
    <t>mahmouad sbinati</t>
  </si>
  <si>
    <t>hesham</t>
  </si>
  <si>
    <t>محمود ابو سمره</t>
  </si>
  <si>
    <t>بشارمحمد امين</t>
  </si>
  <si>
    <t>mahmoud abu samra</t>
  </si>
  <si>
    <t>محمود العبادي</t>
  </si>
  <si>
    <t>MAHMOUD ALABADI</t>
  </si>
  <si>
    <t>SHAWKAT</t>
  </si>
  <si>
    <t>AWATIF</t>
  </si>
  <si>
    <t>محمود الصالح</t>
  </si>
  <si>
    <t>MAHMOUD ALSALAH</t>
  </si>
  <si>
    <t>KALEED</t>
  </si>
  <si>
    <t>SABHIA</t>
  </si>
  <si>
    <t>محمود قره جي</t>
  </si>
  <si>
    <t>مظهر</t>
  </si>
  <si>
    <t>سوق وادي بردى</t>
  </si>
  <si>
    <t>Mahmoud karahji</t>
  </si>
  <si>
    <t>mazhar</t>
  </si>
  <si>
    <t xml:space="preserve"> Wadi Barada</t>
  </si>
  <si>
    <t>محمود ناصر</t>
  </si>
  <si>
    <t>Mahmoud Naser</t>
  </si>
  <si>
    <t>Ilham</t>
  </si>
  <si>
    <t>Rankoos</t>
  </si>
  <si>
    <t>محمود زرافه</t>
  </si>
  <si>
    <t>العامة</t>
  </si>
  <si>
    <t>Mahmoud Zarafeh</t>
  </si>
  <si>
    <t>Naeem</t>
  </si>
  <si>
    <t>Eatedal</t>
  </si>
  <si>
    <t>jableh</t>
  </si>
  <si>
    <t>محسن الشامي</t>
  </si>
  <si>
    <t>mahsin alshami</t>
  </si>
  <si>
    <t>balsm</t>
  </si>
  <si>
    <t>mnen</t>
  </si>
  <si>
    <t>مياده كيالي</t>
  </si>
  <si>
    <t>محمدوجيه</t>
  </si>
  <si>
    <t>Maiada Kaiali</t>
  </si>
  <si>
    <t>Mohamad wajeh</t>
  </si>
  <si>
    <t>Seham</t>
  </si>
  <si>
    <t>مجد جديد</t>
  </si>
  <si>
    <t>majad jded</t>
  </si>
  <si>
    <t>nezar</t>
  </si>
  <si>
    <t>مجد الدين سلطاني</t>
  </si>
  <si>
    <t>Majd Aldeen Sultani</t>
  </si>
  <si>
    <t>Mhd Samer</t>
  </si>
  <si>
    <t>Raghdaa</t>
  </si>
  <si>
    <t>ماجدة الأحمر</t>
  </si>
  <si>
    <t>majda alahmar</t>
  </si>
  <si>
    <t>ماجده مرتضى</t>
  </si>
  <si>
    <t>majda mourtada</t>
  </si>
  <si>
    <t>مجد الدين دركوش</t>
  </si>
  <si>
    <t>MAJDALDEEN DARKOUSH</t>
  </si>
  <si>
    <t>JABER</t>
  </si>
  <si>
    <t>مجدولين نعمان نصر</t>
  </si>
  <si>
    <t>شوقي</t>
  </si>
  <si>
    <t>majdolin noaman naser</t>
  </si>
  <si>
    <t>shoki</t>
  </si>
  <si>
    <t>ملك جواد</t>
  </si>
  <si>
    <t>MALAK JAWAD</t>
  </si>
  <si>
    <t>HAJAR</t>
  </si>
  <si>
    <t>مامون شله</t>
  </si>
  <si>
    <t>MAMOON SHELLH</t>
  </si>
  <si>
    <t>ABD AL RAHMAN</t>
  </si>
  <si>
    <t>HDEH</t>
  </si>
  <si>
    <t>HARASTA AL BSAL</t>
  </si>
  <si>
    <t>منال الصفدي</t>
  </si>
  <si>
    <t>محمد فواز</t>
  </si>
  <si>
    <t>manal alsafdi</t>
  </si>
  <si>
    <t>mhd faoaz</t>
  </si>
  <si>
    <t>منال نقرش</t>
  </si>
  <si>
    <t>MANAL NAKRASH</t>
  </si>
  <si>
    <t>ZAHRA</t>
  </si>
  <si>
    <t>ALDMEER</t>
  </si>
  <si>
    <t>منهل هلال</t>
  </si>
  <si>
    <t>manhal helal</t>
  </si>
  <si>
    <t>mhd maher</t>
  </si>
  <si>
    <t>huyam</t>
  </si>
  <si>
    <t>jayroud</t>
  </si>
  <si>
    <t>مرح عبد الوهاب</t>
  </si>
  <si>
    <t>marah abd al wahab</t>
  </si>
  <si>
    <t>مرح ابو حمده</t>
  </si>
  <si>
    <t>marah abo hamda</t>
  </si>
  <si>
    <t>ranea</t>
  </si>
  <si>
    <t>مرح حامد</t>
  </si>
  <si>
    <t>marah hamed</t>
  </si>
  <si>
    <t>مرح طليعه</t>
  </si>
  <si>
    <t>MARAH TALIAA</t>
  </si>
  <si>
    <t>AWATEF</t>
  </si>
  <si>
    <t>مرام الحسين</t>
  </si>
  <si>
    <t>maram alhouseen</t>
  </si>
  <si>
    <t>naeem</t>
  </si>
  <si>
    <t>alham</t>
  </si>
  <si>
    <t>مرام الونوس</t>
  </si>
  <si>
    <t>الجافعة</t>
  </si>
  <si>
    <t>maram ali</t>
  </si>
  <si>
    <t>wanous</t>
  </si>
  <si>
    <t>afraa</t>
  </si>
  <si>
    <t>مرام عمار</t>
  </si>
  <si>
    <t>maram amaar</t>
  </si>
  <si>
    <t>مرام خلوف</t>
  </si>
  <si>
    <t>maram khalouf</t>
  </si>
  <si>
    <t>gaedaa</t>
  </si>
  <si>
    <t>مرام توتونجي</t>
  </si>
  <si>
    <t>maram tawtnje</t>
  </si>
  <si>
    <t>مروه السروجي</t>
  </si>
  <si>
    <t>mAroA lsroge</t>
  </si>
  <si>
    <t>mohAmd</t>
  </si>
  <si>
    <t>sohAd</t>
  </si>
  <si>
    <t>dmAscous</t>
  </si>
  <si>
    <t>مروه معروف</t>
  </si>
  <si>
    <t>marua maarof</t>
  </si>
  <si>
    <t>مروى أبو رسلان</t>
  </si>
  <si>
    <t>MARWA ABO RSLAN</t>
  </si>
  <si>
    <t>ZYAD</t>
  </si>
  <si>
    <t>مروه الشيخه</t>
  </si>
  <si>
    <t>MARWA AL SHIEKHA</t>
  </si>
  <si>
    <t>مروه البشاش</t>
  </si>
  <si>
    <t>marwa albashash</t>
  </si>
  <si>
    <t>مروه الحلبي</t>
  </si>
  <si>
    <t>marwa alhalbi</t>
  </si>
  <si>
    <t>bashera</t>
  </si>
  <si>
    <t>مروة أيوبي</t>
  </si>
  <si>
    <t xml:space="preserve"> محمد بسام </t>
  </si>
  <si>
    <t xml:space="preserve">زهرة </t>
  </si>
  <si>
    <t>2009\2010</t>
  </si>
  <si>
    <t>MARWA AYOUBI</t>
  </si>
  <si>
    <t>مروه هنا</t>
  </si>
  <si>
    <t>23/8/1988</t>
  </si>
  <si>
    <t>marwa hana</t>
  </si>
  <si>
    <t>mouhamad</t>
  </si>
  <si>
    <t>مروى سبسبي</t>
  </si>
  <si>
    <t>وهبي</t>
  </si>
  <si>
    <t>MARWA SABSABI</t>
  </si>
  <si>
    <t>WEHBI</t>
  </si>
  <si>
    <t>SUMAIA</t>
  </si>
  <si>
    <t>DAMASACUS</t>
  </si>
  <si>
    <t>مروة شربجي</t>
  </si>
  <si>
    <t>MARWA SHABAJE</t>
  </si>
  <si>
    <t>MOHAMMAD MOUTAZ</t>
  </si>
  <si>
    <t>مريم الحمير</t>
  </si>
  <si>
    <t>maryam alhmaeer</t>
  </si>
  <si>
    <t>maesaa</t>
  </si>
  <si>
    <t>مريم صفايا</t>
  </si>
  <si>
    <t>maryam safaya</t>
  </si>
  <si>
    <t>faezah</t>
  </si>
  <si>
    <t>ماسه قسومه</t>
  </si>
  <si>
    <t>روزين</t>
  </si>
  <si>
    <t>Masaa kasoumeh</t>
  </si>
  <si>
    <t>rozen</t>
  </si>
  <si>
    <t>مايا تقلا</t>
  </si>
  <si>
    <t>MAYA TAKLA</t>
  </si>
  <si>
    <t>RAYBA</t>
  </si>
  <si>
    <t>ميادة نوفلية</t>
  </si>
  <si>
    <t>mayada naouflea</t>
  </si>
  <si>
    <t>ميار الكور</t>
  </si>
  <si>
    <t>mayar al kour</t>
  </si>
  <si>
    <t>rahma</t>
  </si>
  <si>
    <t>ميار زيدان</t>
  </si>
  <si>
    <t>MAYAR ZEDAN</t>
  </si>
  <si>
    <t>AYMAN</t>
  </si>
  <si>
    <t>ميساء ذياب</t>
  </si>
  <si>
    <t>جباتا الخشب</t>
  </si>
  <si>
    <t>maysaa zyab</t>
  </si>
  <si>
    <t>ميمونه الشعبي</t>
  </si>
  <si>
    <t>نفيسه</t>
  </si>
  <si>
    <t>memouna alshabi</t>
  </si>
  <si>
    <t>nafesa</t>
  </si>
  <si>
    <t>ميناس بودقه</t>
  </si>
  <si>
    <t>menas bo daka</t>
  </si>
  <si>
    <t>ghalb</t>
  </si>
  <si>
    <t>abtsam</t>
  </si>
  <si>
    <t>مريانا حيدر</t>
  </si>
  <si>
    <t>meriana haidar</t>
  </si>
  <si>
    <t>ميرنا جديد</t>
  </si>
  <si>
    <t>24/8/1999</t>
  </si>
  <si>
    <t>merna gaded</t>
  </si>
  <si>
    <t>ميساء احمد</t>
  </si>
  <si>
    <t>MESAA AHMAD</t>
  </si>
  <si>
    <t>SAFEA</t>
  </si>
  <si>
    <t>محمد علاء الدين ضاهر</t>
  </si>
  <si>
    <t>MHD ALAA ALDEEN DAHER</t>
  </si>
  <si>
    <t>محمد أيهم الحموي</t>
  </si>
  <si>
    <t>MHD AYHAM ALHAMWI</t>
  </si>
  <si>
    <t>EMAN ALSAIDI</t>
  </si>
  <si>
    <t>محمد حسن الحمصي</t>
  </si>
  <si>
    <t>صياح</t>
  </si>
  <si>
    <t>mhd hassan alhoumse</t>
  </si>
  <si>
    <t>seah</t>
  </si>
  <si>
    <t>محمد خالد هاجر</t>
  </si>
  <si>
    <t>mhd khalid hajar</t>
  </si>
  <si>
    <t>mhd kheer</t>
  </si>
  <si>
    <t>thoraea</t>
  </si>
  <si>
    <t>محمد لؤي العجلاني</t>
  </si>
  <si>
    <t xml:space="preserve">MHD LOUAY </t>
  </si>
  <si>
    <t>MHD BADR ALDEEN</t>
  </si>
  <si>
    <t>محمد مهدي اللحام</t>
  </si>
  <si>
    <t>mhd mouhdi alaham</t>
  </si>
  <si>
    <t>محمد ناصر الواوي</t>
  </si>
  <si>
    <t xml:space="preserve">محمود </t>
  </si>
  <si>
    <t>MHD NASSER ALWAWI</t>
  </si>
  <si>
    <t>MAIADA</t>
  </si>
  <si>
    <t>محمد نزار سليلو</t>
  </si>
  <si>
    <t>mhd nezar slelou</t>
  </si>
  <si>
    <t>mhd adnan</t>
  </si>
  <si>
    <t>محمد نور كريز</t>
  </si>
  <si>
    <t>MHD NOUR KRAEZA</t>
  </si>
  <si>
    <t>GHSOUAN</t>
  </si>
  <si>
    <t>REEF DAMASCUS</t>
  </si>
  <si>
    <t>محمد عمران قتلان</t>
  </si>
  <si>
    <t>mhd omran qatalan</t>
  </si>
  <si>
    <t>laela</t>
  </si>
  <si>
    <t>محمد اسامه دوابي</t>
  </si>
  <si>
    <t>mhd osuma duabie</t>
  </si>
  <si>
    <t>abd al raouf</t>
  </si>
  <si>
    <t>محمد وليد الدانه</t>
  </si>
  <si>
    <t>mhd waled aldanah</t>
  </si>
  <si>
    <t>arabeah</t>
  </si>
  <si>
    <t>محمد يزن ابو البرغل</t>
  </si>
  <si>
    <t>mhd yazan abo alborghl</t>
  </si>
  <si>
    <t>jihad</t>
  </si>
  <si>
    <t>ruba</t>
  </si>
  <si>
    <t>محمد العقيد</t>
  </si>
  <si>
    <t>25/4/1988</t>
  </si>
  <si>
    <t xml:space="preserve">غدير البستان </t>
  </si>
  <si>
    <t>mhmmad alakid</t>
  </si>
  <si>
    <t>hameda</t>
  </si>
  <si>
    <t>مضر المؤذن</t>
  </si>
  <si>
    <t>شاهناز</t>
  </si>
  <si>
    <t>MODAR AL MOAZEN</t>
  </si>
  <si>
    <t>RAAED</t>
  </si>
  <si>
    <t>SHANAZ</t>
  </si>
  <si>
    <t>مضر البكاري</t>
  </si>
  <si>
    <t>modar albakary</t>
  </si>
  <si>
    <t>مضر معلا</t>
  </si>
  <si>
    <t>modar moalla</t>
  </si>
  <si>
    <t>مضر زعيتر</t>
  </si>
  <si>
    <t>الربوه</t>
  </si>
  <si>
    <t>Modar Zaiter</t>
  </si>
  <si>
    <t>Mohmmad</t>
  </si>
  <si>
    <t>kadeja</t>
  </si>
  <si>
    <t>محمد شيخ البساتنه</t>
  </si>
  <si>
    <t>mohamad  albsatenah</t>
  </si>
  <si>
    <t>محمد دالي احمد</t>
  </si>
  <si>
    <t xml:space="preserve">محمد خالد </t>
  </si>
  <si>
    <t xml:space="preserve">حنان </t>
  </si>
  <si>
    <t>mohamad  dali</t>
  </si>
  <si>
    <t>mohamad kaled</t>
  </si>
  <si>
    <t>محمد البوشي</t>
  </si>
  <si>
    <t>mohamad alboushi</t>
  </si>
  <si>
    <t>daamas</t>
  </si>
  <si>
    <t>محمد العلوي</t>
  </si>
  <si>
    <t>هدى الكيال</t>
  </si>
  <si>
    <t>Mohamad AlElwi</t>
  </si>
  <si>
    <t>Mouafak</t>
  </si>
  <si>
    <t>Huda</t>
  </si>
  <si>
    <t>mohamad alhousen</t>
  </si>
  <si>
    <t>محمد السيدعبيد</t>
  </si>
  <si>
    <t>MOHAMAD ALSAIED OBAID</t>
  </si>
  <si>
    <t>محمد مازن طير</t>
  </si>
  <si>
    <t>mohamad alteer</t>
  </si>
  <si>
    <t>MOHAMAD AMIEN</t>
  </si>
  <si>
    <t>GHOSSON</t>
  </si>
  <si>
    <t>محمد اسعد</t>
  </si>
  <si>
    <t>MOHAMAD ASAAD</t>
  </si>
  <si>
    <t>SOUBHY</t>
  </si>
  <si>
    <t>AMYNA</t>
  </si>
  <si>
    <t>محمد ايهم سكر</t>
  </si>
  <si>
    <t>محمد خيري</t>
  </si>
  <si>
    <t>باب مصلي</t>
  </si>
  <si>
    <t>MOHAMAD AYHAM SOKAR</t>
  </si>
  <si>
    <t>MOHAMAD KHERY</t>
  </si>
  <si>
    <t>FREZAT</t>
  </si>
  <si>
    <t>محمد ايمن قبش</t>
  </si>
  <si>
    <t>mohamad ayman kobash</t>
  </si>
  <si>
    <t>mhd ghaleb</t>
  </si>
  <si>
    <t>محمد حمود</t>
  </si>
  <si>
    <t xml:space="preserve">الرقة </t>
  </si>
  <si>
    <t>MOHAMAD HAMOUD</t>
  </si>
  <si>
    <t>ALRAQA</t>
  </si>
  <si>
    <t>محمد خير الحلبي</t>
  </si>
  <si>
    <t>mohamad kheer alhalaby</t>
  </si>
  <si>
    <t>mohamad natheer</t>
  </si>
  <si>
    <t>محمد معتوق</t>
  </si>
  <si>
    <t>MOHAMAD MATOUQ</t>
  </si>
  <si>
    <t>HUSSAM</t>
  </si>
  <si>
    <t>SOUMAYA</t>
  </si>
  <si>
    <t>محمد نشواتي</t>
  </si>
  <si>
    <t>MOHAMAD NASHAWATI</t>
  </si>
  <si>
    <t>AMEER</t>
  </si>
  <si>
    <t>MOMENA</t>
  </si>
  <si>
    <t>محمد نور الصلخدي</t>
  </si>
  <si>
    <t>mohamad nour alsalkhadi</t>
  </si>
  <si>
    <t>safoan</t>
  </si>
  <si>
    <t>tafas</t>
  </si>
  <si>
    <t>محمد عثمان</t>
  </si>
  <si>
    <t>MOHAMAD OTHMAN</t>
  </si>
  <si>
    <t>MAREM</t>
  </si>
  <si>
    <t>محمد رامي الحبال</t>
  </si>
  <si>
    <t>MOHAMAD RAMI ALHABAL</t>
  </si>
  <si>
    <t>محمد طه الشحرور</t>
  </si>
  <si>
    <t>انعام بقله</t>
  </si>
  <si>
    <t>MOHAMAD TAHA ALSHAHROR</t>
  </si>
  <si>
    <t>ENAAM</t>
  </si>
  <si>
    <t>محمد وائل سودان</t>
  </si>
  <si>
    <t>MOHAMAD WAEEL SOUDAN</t>
  </si>
  <si>
    <t>FATIN</t>
  </si>
  <si>
    <t>محمد يزن النجار</t>
  </si>
  <si>
    <t>MOHAMAD YAZAN ALNAJAR</t>
  </si>
  <si>
    <t>SAMEER</t>
  </si>
  <si>
    <t>DARYA</t>
  </si>
  <si>
    <t>محمد زيتون المنجد</t>
  </si>
  <si>
    <t>mohamad zaeton almonajed</t>
  </si>
  <si>
    <t>taleb</t>
  </si>
  <si>
    <t>محمد زين العابدين غزال</t>
  </si>
  <si>
    <t>mohamad zen al abdeen ghazal</t>
  </si>
  <si>
    <t>soltan</t>
  </si>
  <si>
    <t>hma</t>
  </si>
  <si>
    <t>محمد زريق</t>
  </si>
  <si>
    <t>فلى</t>
  </si>
  <si>
    <t>mohamad zrek</t>
  </si>
  <si>
    <t>mokhles</t>
  </si>
  <si>
    <t>fala</t>
  </si>
  <si>
    <t>محمد مرعي</t>
  </si>
  <si>
    <t>mohamd  merai</t>
  </si>
  <si>
    <t>ismail</t>
  </si>
  <si>
    <t>ghazlania</t>
  </si>
  <si>
    <t>محمد الحلبي</t>
  </si>
  <si>
    <t>مجد الدين</t>
  </si>
  <si>
    <t>mohamd alhalpi</t>
  </si>
  <si>
    <t>mgd aldin</t>
  </si>
  <si>
    <t>محمد عز الدين الجبان</t>
  </si>
  <si>
    <t>حفيظه</t>
  </si>
  <si>
    <t>MOHAMED EZ ALDIN JABBAN</t>
  </si>
  <si>
    <t>NOUR ALDIN</t>
  </si>
  <si>
    <t>HAFIZA</t>
  </si>
  <si>
    <t>مطيعه الرفاعي</t>
  </si>
  <si>
    <t>mohamm waled</t>
  </si>
  <si>
    <t>ds</t>
  </si>
  <si>
    <t>محمد خير الريس</t>
  </si>
  <si>
    <t>برزة</t>
  </si>
  <si>
    <t>mohammad  alrayes</t>
  </si>
  <si>
    <t>amjad</t>
  </si>
  <si>
    <t>ramzea</t>
  </si>
  <si>
    <t>barzeh</t>
  </si>
  <si>
    <t>محمد الشحادات</t>
  </si>
  <si>
    <t>ياسمين</t>
  </si>
  <si>
    <t>mohammad  alshhadat</t>
  </si>
  <si>
    <t>ebraheem</t>
  </si>
  <si>
    <t>yasmeen</t>
  </si>
  <si>
    <t>daeel</t>
  </si>
  <si>
    <t>محمد الطرن</t>
  </si>
  <si>
    <t>mohammad  altarn</t>
  </si>
  <si>
    <t>ayosh</t>
  </si>
  <si>
    <t>محمد حجازي</t>
  </si>
  <si>
    <t>خان الشيح</t>
  </si>
  <si>
    <t>mohammad  hijaze</t>
  </si>
  <si>
    <t xml:space="preserve">ahmad </t>
  </si>
  <si>
    <t xml:space="preserve">myada </t>
  </si>
  <si>
    <t>khan al sheh</t>
  </si>
  <si>
    <t>محمد مرزوق</t>
  </si>
  <si>
    <t>mohammad  marzouk</t>
  </si>
  <si>
    <t>محمد نور الدين</t>
  </si>
  <si>
    <t xml:space="preserve">Mohammad  Nour Alden </t>
  </si>
  <si>
    <t xml:space="preserve">Eesa </t>
  </si>
  <si>
    <t>Gmela</t>
  </si>
  <si>
    <t xml:space="preserve">Zakea </t>
  </si>
  <si>
    <t>MOHAMMAD ABD ALKHLIK</t>
  </si>
  <si>
    <t>RAJAB</t>
  </si>
  <si>
    <t>RAOUDA</t>
  </si>
  <si>
    <t>mohammad abdullah</t>
  </si>
  <si>
    <t>محمد العبد الله</t>
  </si>
  <si>
    <t>mohammad alabduallah</t>
  </si>
  <si>
    <t>hnia</t>
  </si>
  <si>
    <t>albteha</t>
  </si>
  <si>
    <t>محمد الاطرش</t>
  </si>
  <si>
    <t>MOHAMMAD ALATRASH</t>
  </si>
  <si>
    <t>SHAHRAZAD</t>
  </si>
  <si>
    <t>MOHAMMAD ALBOSHI</t>
  </si>
  <si>
    <t>AMMAR</t>
  </si>
  <si>
    <t>AMIRA</t>
  </si>
  <si>
    <t>محمد علي كولو</t>
  </si>
  <si>
    <t>mohammad ali kolo</t>
  </si>
  <si>
    <t>nabeel</t>
  </si>
  <si>
    <t>محمد علي طعو</t>
  </si>
  <si>
    <t>الثدي</t>
  </si>
  <si>
    <t>mohammad ali touo</t>
  </si>
  <si>
    <t>moustfa</t>
  </si>
  <si>
    <t>althady</t>
  </si>
  <si>
    <t>رشيدة</t>
  </si>
  <si>
    <t>صعيبيه</t>
  </si>
  <si>
    <t>mohammad alkhalifa</t>
  </si>
  <si>
    <t>rashidah</t>
  </si>
  <si>
    <t>alsaibia</t>
  </si>
  <si>
    <t>محمد عمار جريده</t>
  </si>
  <si>
    <t>mohammad amar  jareda</t>
  </si>
  <si>
    <t>zainab</t>
  </si>
  <si>
    <t>محمد انس رمضان</t>
  </si>
  <si>
    <t>Mohammad Anas  Ramadan</t>
  </si>
  <si>
    <t>محمد شيخ احمد</t>
  </si>
  <si>
    <t>نوفل</t>
  </si>
  <si>
    <t>ماجده المشرقي</t>
  </si>
  <si>
    <t>عقارب</t>
  </si>
  <si>
    <t>MOHAMMAD CHEKH AHMAD</t>
  </si>
  <si>
    <t>NOUFAL</t>
  </si>
  <si>
    <t>MAJEDAH</t>
  </si>
  <si>
    <t>AKAREEB</t>
  </si>
  <si>
    <t>محمد همج</t>
  </si>
  <si>
    <t>MOHAMMAD HAMAJ</t>
  </si>
  <si>
    <t>Mohammad Hamoud</t>
  </si>
  <si>
    <t>Osama</t>
  </si>
  <si>
    <t>محمد حسام المرجي</t>
  </si>
  <si>
    <t>كفربطنا</t>
  </si>
  <si>
    <t>mohammad hosam  al marje</t>
  </si>
  <si>
    <t xml:space="preserve">mazen </t>
  </si>
  <si>
    <t xml:space="preserve">hanan </t>
  </si>
  <si>
    <t xml:space="preserve">kafar batna </t>
  </si>
  <si>
    <t>محمد مازن ارنبه</t>
  </si>
  <si>
    <t>باسمة مهنا</t>
  </si>
  <si>
    <t>mohammad mazen Arnabeh</t>
  </si>
  <si>
    <t>Mohammad Ayman</t>
  </si>
  <si>
    <t>Basemah</t>
  </si>
  <si>
    <t>مديحه محمد</t>
  </si>
  <si>
    <t>mohammad mostafa</t>
  </si>
  <si>
    <t>madeha</t>
  </si>
  <si>
    <t>محمد نور الدين نجم</t>
  </si>
  <si>
    <t>ندى قصيباتي</t>
  </si>
  <si>
    <t>mohammad nour aldeen najam</t>
  </si>
  <si>
    <t>محمد رامي مارديني</t>
  </si>
  <si>
    <t>Mohammad Rami Mardini</t>
  </si>
  <si>
    <t>Bassel</t>
  </si>
  <si>
    <t>Fatemah</t>
  </si>
  <si>
    <t>Alyarmouk Camp</t>
  </si>
  <si>
    <t>محمد شوقي</t>
  </si>
  <si>
    <t>MOHAMMAD SHAWKI</t>
  </si>
  <si>
    <t>محمد طالب</t>
  </si>
  <si>
    <t>كميله</t>
  </si>
  <si>
    <t>كفريني</t>
  </si>
  <si>
    <t>mohammad taleb</t>
  </si>
  <si>
    <t>masod</t>
  </si>
  <si>
    <t>kamela</t>
  </si>
  <si>
    <t>محمد عبد الرحمن</t>
  </si>
  <si>
    <t>mohammed  abd alrahman</t>
  </si>
  <si>
    <t>محمد عوض</t>
  </si>
  <si>
    <t>وفاء خضره</t>
  </si>
  <si>
    <t>mohammed awad</t>
  </si>
  <si>
    <t>محمد جلال منصور</t>
  </si>
  <si>
    <t>نازك</t>
  </si>
  <si>
    <t>mohammed jalal mansour</t>
  </si>
  <si>
    <t>mohammed tawfik</t>
  </si>
  <si>
    <t>nazek</t>
  </si>
  <si>
    <t>محمد عمر دويدي</t>
  </si>
  <si>
    <t>محمد ممتاز</t>
  </si>
  <si>
    <t>mohammed omar doydy</t>
  </si>
  <si>
    <t>mohammed momtaz</t>
  </si>
  <si>
    <t>tarablus</t>
  </si>
  <si>
    <t>مهند كنعان</t>
  </si>
  <si>
    <t>محمد أمين</t>
  </si>
  <si>
    <t>MOHANAD KNAAN</t>
  </si>
  <si>
    <t>MHD AMEN</t>
  </si>
  <si>
    <t>MESSAA</t>
  </si>
  <si>
    <t>مهند الصالح</t>
  </si>
  <si>
    <t>2009</t>
  </si>
  <si>
    <t>MOHANNAD ALSALEH</t>
  </si>
  <si>
    <t>HUDA</t>
  </si>
  <si>
    <t>محمد علاء شلبي</t>
  </si>
  <si>
    <t>mohmad alaa shalabi</t>
  </si>
  <si>
    <t>sozan</t>
  </si>
  <si>
    <t>محمد انس الغوش</t>
  </si>
  <si>
    <t xml:space="preserve"> قمره</t>
  </si>
  <si>
    <t>MOHMAD ANAS  ALGHOSH</t>
  </si>
  <si>
    <t>EHSAN</t>
  </si>
  <si>
    <t>KAMARA</t>
  </si>
  <si>
    <t>ZAMLKA</t>
  </si>
  <si>
    <t>محمد عمار الرحيم</t>
  </si>
  <si>
    <t>MOHMED AMMAR  ALRAHEM</t>
  </si>
  <si>
    <t>ZHIR</t>
  </si>
  <si>
    <t>SAMR</t>
  </si>
  <si>
    <t>محمد السعدي</t>
  </si>
  <si>
    <t>Mohmmed Al-saade</t>
  </si>
  <si>
    <t>Taleet</t>
  </si>
  <si>
    <t>منى الحمصي</t>
  </si>
  <si>
    <t>Mona Alhomsy</t>
  </si>
  <si>
    <t>Ameen</t>
  </si>
  <si>
    <t>Nabelah</t>
  </si>
  <si>
    <t>منذر ادريس</t>
  </si>
  <si>
    <t>المعضمية</t>
  </si>
  <si>
    <t>MONZER ADREES</t>
  </si>
  <si>
    <t>مصعب بكار</t>
  </si>
  <si>
    <t>mosaab bakar</t>
  </si>
  <si>
    <t>abduallah</t>
  </si>
  <si>
    <t>lena</t>
  </si>
  <si>
    <t>مصعب البيطار</t>
  </si>
  <si>
    <t>mosab albitar</t>
  </si>
  <si>
    <t>kswe</t>
  </si>
  <si>
    <t>مصطفى ياسين</t>
  </si>
  <si>
    <t>MOSTAFA YASIAN</t>
  </si>
  <si>
    <t>MOUAFAK</t>
  </si>
  <si>
    <t>RAJAA</t>
  </si>
  <si>
    <t>QATANA</t>
  </si>
  <si>
    <t>معتصم البحري</t>
  </si>
  <si>
    <t>حرجلة</t>
  </si>
  <si>
    <t>MOTASEM AL-BHRE</t>
  </si>
  <si>
    <t>MAHAMAUD</t>
  </si>
  <si>
    <t>محمد الحلاق</t>
  </si>
  <si>
    <t>mouhamed alhalak</t>
  </si>
  <si>
    <t>محمد قدور</t>
  </si>
  <si>
    <t>عبد الجليل</t>
  </si>
  <si>
    <t>mouhamed kadoor</t>
  </si>
  <si>
    <t>abd aljalel</t>
  </si>
  <si>
    <t>amnah</t>
  </si>
  <si>
    <t>mouhamed noor alden</t>
  </si>
  <si>
    <t>oumar</t>
  </si>
  <si>
    <t>محمد سواس</t>
  </si>
  <si>
    <t>محمدعدنان</t>
  </si>
  <si>
    <t>mouhamed sawas</t>
  </si>
  <si>
    <t>محمد وهبه محمد</t>
  </si>
  <si>
    <t>mouhamed wahbe mouhamed</t>
  </si>
  <si>
    <t>محمد زيدان</t>
  </si>
  <si>
    <t>ابو ظبي</t>
  </si>
  <si>
    <t>mouhamed zedan</t>
  </si>
  <si>
    <t>ismaeel</t>
  </si>
  <si>
    <t>naefeh</t>
  </si>
  <si>
    <t>مهدي اسماعيل</t>
  </si>
  <si>
    <t>mouhdi ismail</t>
  </si>
  <si>
    <t>محمد الغراوي</t>
  </si>
  <si>
    <t xml:space="preserve">مازن </t>
  </si>
  <si>
    <t xml:space="preserve">لما </t>
  </si>
  <si>
    <t>mouhmed alghrwe</t>
  </si>
  <si>
    <t>منى الشيخة</t>
  </si>
  <si>
    <t>mouna alshekha</t>
  </si>
  <si>
    <t>bader alden</t>
  </si>
  <si>
    <t>مؤتمن الفراج</t>
  </si>
  <si>
    <t>moutamen al farraj</t>
  </si>
  <si>
    <t>مفيده خربوطلي</t>
  </si>
  <si>
    <t>منى كفا</t>
  </si>
  <si>
    <t>Mufida Kharbotly</t>
  </si>
  <si>
    <t>Waleed</t>
  </si>
  <si>
    <t>Muna Kafa</t>
  </si>
  <si>
    <t>Saudi Arabia</t>
  </si>
  <si>
    <t>محمد مهند مطر</t>
  </si>
  <si>
    <t>muhamad matar</t>
  </si>
  <si>
    <t>muntahaa</t>
  </si>
  <si>
    <t>مهند نتوف</t>
  </si>
  <si>
    <t>انس</t>
  </si>
  <si>
    <t>muhannad  natouf</t>
  </si>
  <si>
    <t>anas</t>
  </si>
  <si>
    <t>amiera</t>
  </si>
  <si>
    <t>مهند عيسى</t>
  </si>
  <si>
    <t>MUHANNAD ISSA</t>
  </si>
  <si>
    <t>SOLIMAN</t>
  </si>
  <si>
    <t>منى العبد الله</t>
  </si>
  <si>
    <t>muna alabdulla</t>
  </si>
  <si>
    <t>jaafar</t>
  </si>
  <si>
    <t>مصطفى حلبي</t>
  </si>
  <si>
    <t>mustafa al halabi</t>
  </si>
  <si>
    <t>mhd khaled</t>
  </si>
  <si>
    <t>thani</t>
  </si>
  <si>
    <t>مصطفى خليل</t>
  </si>
  <si>
    <t>Mustafa Khalil</t>
  </si>
  <si>
    <t>Hisham</t>
  </si>
  <si>
    <t>Rabiaa</t>
  </si>
  <si>
    <t>مصطفى شتيوي</t>
  </si>
  <si>
    <t>حربه</t>
  </si>
  <si>
    <t>mustafa shtewe</t>
  </si>
  <si>
    <t>harbah</t>
  </si>
  <si>
    <t>ميار الصارم</t>
  </si>
  <si>
    <t>myar sarem</t>
  </si>
  <si>
    <t>amaar</t>
  </si>
  <si>
    <t>ندى السحاب</t>
  </si>
  <si>
    <t>nada alsahab</t>
  </si>
  <si>
    <t>barakat</t>
  </si>
  <si>
    <t>نادين سكاف</t>
  </si>
  <si>
    <t>nadeen skaf</t>
  </si>
  <si>
    <t>sammar</t>
  </si>
  <si>
    <t>ناديا نكد</t>
  </si>
  <si>
    <t>نهله نكد</t>
  </si>
  <si>
    <t>nadia nakad</t>
  </si>
  <si>
    <t>issa</t>
  </si>
  <si>
    <t>ناديا سلما</t>
  </si>
  <si>
    <t>nadya salmaa</t>
  </si>
  <si>
    <t>mhd samer</t>
  </si>
  <si>
    <t>zaenab</t>
  </si>
  <si>
    <t>نعيم حقوق</t>
  </si>
  <si>
    <t>naeim hokok</t>
  </si>
  <si>
    <t>rafik</t>
  </si>
  <si>
    <t>نغم شجاع</t>
  </si>
  <si>
    <t>nagham sjaa</t>
  </si>
  <si>
    <t>lotfi</t>
  </si>
  <si>
    <t>نعيمه مطاوع</t>
  </si>
  <si>
    <t>26/11/1999</t>
  </si>
  <si>
    <t>NAIMA MTWE</t>
  </si>
  <si>
    <t>FEDAA</t>
  </si>
  <si>
    <t>نجاة الاحمد</t>
  </si>
  <si>
    <t>najat alahmad</t>
  </si>
  <si>
    <t>hamadah</t>
  </si>
  <si>
    <t>نجيبه العز الدين</t>
  </si>
  <si>
    <t>سويد</t>
  </si>
  <si>
    <t>najiba al iz al deen</t>
  </si>
  <si>
    <t>swaid</t>
  </si>
  <si>
    <t>نجلاء السلطي</t>
  </si>
  <si>
    <t>najla alsalti</t>
  </si>
  <si>
    <t>نعمه الرمله</t>
  </si>
  <si>
    <t>nama al ramla</t>
  </si>
  <si>
    <t>houssin</t>
  </si>
  <si>
    <t>ghazea</t>
  </si>
  <si>
    <t>نانسي انقيري</t>
  </si>
  <si>
    <t>2011</t>
  </si>
  <si>
    <t>nansy ankery</t>
  </si>
  <si>
    <t>ناره احمد</t>
  </si>
  <si>
    <t xml:space="preserve">الزاوي </t>
  </si>
  <si>
    <t>NARAH AHMAD</t>
  </si>
  <si>
    <t>NOURA</t>
  </si>
  <si>
    <t>ALZAOE</t>
  </si>
  <si>
    <t>نارينا اسلام</t>
  </si>
  <si>
    <t>نسيم</t>
  </si>
  <si>
    <t>narina eslam</t>
  </si>
  <si>
    <t>nasim</t>
  </si>
  <si>
    <t>dlal</t>
  </si>
  <si>
    <t>نرجس ابوقبع</t>
  </si>
  <si>
    <t>narjes abu akabee</t>
  </si>
  <si>
    <t>ناصر الكريفع</t>
  </si>
  <si>
    <t>naser alkreafa</t>
  </si>
  <si>
    <t>ahmed</t>
  </si>
  <si>
    <t>sada</t>
  </si>
  <si>
    <t>salhya</t>
  </si>
  <si>
    <t>نسرين مخللاتي</t>
  </si>
  <si>
    <t>NASREEN MKHALLATI</t>
  </si>
  <si>
    <t>ناتالي ضومط</t>
  </si>
  <si>
    <t>natalie  domat</t>
  </si>
  <si>
    <t>basel</t>
  </si>
  <si>
    <t>barnadet</t>
  </si>
  <si>
    <t>نوال اللحام</t>
  </si>
  <si>
    <t>nawal alaham</t>
  </si>
  <si>
    <t>ker alden</t>
  </si>
  <si>
    <t>somaea</t>
  </si>
  <si>
    <t>نوار الاسعد</t>
  </si>
  <si>
    <t>معتصم</t>
  </si>
  <si>
    <t>nawar alassad</t>
  </si>
  <si>
    <t>moutasem</t>
  </si>
  <si>
    <t>ezdehar</t>
  </si>
  <si>
    <t>نورس رباط</t>
  </si>
  <si>
    <t>نهان</t>
  </si>
  <si>
    <t>NAWRAS RABAT</t>
  </si>
  <si>
    <t>NEZAR</t>
  </si>
  <si>
    <t>نايف النايف</t>
  </si>
  <si>
    <t>NAYEF ALNAYEF</t>
  </si>
  <si>
    <t>ABDO</t>
  </si>
  <si>
    <t>SHAMMA</t>
  </si>
  <si>
    <t>نزيه الخطيب</t>
  </si>
  <si>
    <t>nazeeh alkhateb</t>
  </si>
  <si>
    <t>maataz</t>
  </si>
  <si>
    <t>نهاد كريم</t>
  </si>
  <si>
    <t>ناريمان شرف الدين</t>
  </si>
  <si>
    <t>nehad karem</t>
  </si>
  <si>
    <t>nareman</t>
  </si>
  <si>
    <t>نقولا زينية</t>
  </si>
  <si>
    <t>NEKOLA ZAINEA</t>
  </si>
  <si>
    <t>MECHEL</t>
  </si>
  <si>
    <t>نرمين عوده</t>
  </si>
  <si>
    <t>nermeen aude</t>
  </si>
  <si>
    <t>momeneh</t>
  </si>
  <si>
    <t>damascuse</t>
  </si>
  <si>
    <t>نرمين موسى</t>
  </si>
  <si>
    <t>ديبه</t>
  </si>
  <si>
    <t>NERMEN MOUSA</t>
  </si>
  <si>
    <t>DEBEH</t>
  </si>
  <si>
    <t>نسرين الميداني</t>
  </si>
  <si>
    <t>nesren almedani</t>
  </si>
  <si>
    <t>roukea</t>
  </si>
  <si>
    <t>نسرين السروجي</t>
  </si>
  <si>
    <t xml:space="preserve">nesren alsaroje </t>
  </si>
  <si>
    <t xml:space="preserve">marwan </t>
  </si>
  <si>
    <t>نسرين الشلي</t>
  </si>
  <si>
    <t>Nesren Alshalli</t>
  </si>
  <si>
    <t>Adnan</t>
  </si>
  <si>
    <t>Freal</t>
  </si>
  <si>
    <t>Hama</t>
  </si>
  <si>
    <t>نفين الصالح</t>
  </si>
  <si>
    <t>28/10/1990</t>
  </si>
  <si>
    <t>neven alasalh</t>
  </si>
  <si>
    <t>نوح الاحمر</t>
  </si>
  <si>
    <t>nooh alahmar</t>
  </si>
  <si>
    <t>mohamad bassam</t>
  </si>
  <si>
    <t>hyam</t>
  </si>
  <si>
    <t>نور الهدى الجبر</t>
  </si>
  <si>
    <t>NOOR ALHUDA ALJBR</t>
  </si>
  <si>
    <t>MANAAM</t>
  </si>
  <si>
    <t>GHABAGHB</t>
  </si>
  <si>
    <t>نور حسين</t>
  </si>
  <si>
    <t>سوريه</t>
  </si>
  <si>
    <t>NOOR HOUSEIN</t>
  </si>
  <si>
    <t>DEEB</t>
  </si>
  <si>
    <t>SORYA</t>
  </si>
  <si>
    <t>نوري اليسقي</t>
  </si>
  <si>
    <t>NORE AL EASAQE</t>
  </si>
  <si>
    <t>نور بابا حاج</t>
  </si>
  <si>
    <t xml:space="preserve">NOUR  BABA HAJ </t>
  </si>
  <si>
    <t xml:space="preserve">TAREK </t>
  </si>
  <si>
    <t xml:space="preserve">SANAA </t>
  </si>
  <si>
    <t>نور حوزاني</t>
  </si>
  <si>
    <t>nour  hozane</t>
  </si>
  <si>
    <t>abd alhmid</t>
  </si>
  <si>
    <t>fedaa</t>
  </si>
  <si>
    <t>damasus</t>
  </si>
  <si>
    <t>نور عيسى</t>
  </si>
  <si>
    <t>مميز</t>
  </si>
  <si>
    <t>أبو ظبي</t>
  </si>
  <si>
    <t>nour  issa</t>
  </si>
  <si>
    <t>mhd ali</t>
  </si>
  <si>
    <t>moumeeaz</t>
  </si>
  <si>
    <t>نور الدين شيخ عوض</t>
  </si>
  <si>
    <t>NOUR AL DEN SHIEKH AWAD</t>
  </si>
  <si>
    <t>MOHAMMAD KHER</t>
  </si>
  <si>
    <t>نور الدين شعبان</t>
  </si>
  <si>
    <t>NOUR AL DIEN SHABAN</t>
  </si>
  <si>
    <t>ABD AL RAZAK</t>
  </si>
  <si>
    <t>نور الدين البالي</t>
  </si>
  <si>
    <t>nour aldeen  albali</t>
  </si>
  <si>
    <t>fayzeh</t>
  </si>
  <si>
    <t>نور الدين الشياح</t>
  </si>
  <si>
    <t>NOUR ALDIEN  ALSHYAH</t>
  </si>
  <si>
    <t>ZAINAB</t>
  </si>
  <si>
    <t>نور الهدى المصري</t>
  </si>
  <si>
    <t>nour alhouda almasri</t>
  </si>
  <si>
    <t>yehia</t>
  </si>
  <si>
    <t>نور الهدى مهدي العريبي</t>
  </si>
  <si>
    <t>عباس</t>
  </si>
  <si>
    <t>NOUR ALHOUDA MAHDI ALARYABI</t>
  </si>
  <si>
    <t>ABAS</t>
  </si>
  <si>
    <t>نور الهدى حموي</t>
  </si>
  <si>
    <t>Nour Alhuda Hamwi</t>
  </si>
  <si>
    <t>Mohammed Redwan</t>
  </si>
  <si>
    <t>Ebtissam</t>
  </si>
  <si>
    <t>نور الهدى خانجي</t>
  </si>
  <si>
    <t>nour alhuda khanji</t>
  </si>
  <si>
    <t>taoufek</t>
  </si>
  <si>
    <t>ndal</t>
  </si>
  <si>
    <t>houms</t>
  </si>
  <si>
    <t>نور المبيض</t>
  </si>
  <si>
    <t>مؤمنات</t>
  </si>
  <si>
    <t>NOUR ALMOUBAYED</t>
  </si>
  <si>
    <t>ABDULSATTAR</t>
  </si>
  <si>
    <t>MOMINAT</t>
  </si>
  <si>
    <t>نور اشريفه</t>
  </si>
  <si>
    <t>NOUR ASHREFA</t>
  </si>
  <si>
    <t>THANAA</t>
  </si>
  <si>
    <t>نور حمدان</t>
  </si>
  <si>
    <t>مرود</t>
  </si>
  <si>
    <t>NOUR HAMDAN</t>
  </si>
  <si>
    <t>MARWAD</t>
  </si>
  <si>
    <t>نور ملاعب</t>
  </si>
  <si>
    <t>بعقلين</t>
  </si>
  <si>
    <t>nour malaeb</t>
  </si>
  <si>
    <t>essam</t>
  </si>
  <si>
    <t>baakline</t>
  </si>
  <si>
    <t>نور شحاده</t>
  </si>
  <si>
    <t>الجيزة</t>
  </si>
  <si>
    <t>NOUR SHHADAH</t>
  </si>
  <si>
    <t>YESSRA</t>
  </si>
  <si>
    <t>JESSA</t>
  </si>
  <si>
    <t>نوره حوراني</t>
  </si>
  <si>
    <t>noura alhorani</t>
  </si>
  <si>
    <t>نسرين حاصباني</t>
  </si>
  <si>
    <t>nsreen  hasbane</t>
  </si>
  <si>
    <t xml:space="preserve">mahomood </t>
  </si>
  <si>
    <t>asema</t>
  </si>
  <si>
    <t>عباده حسن</t>
  </si>
  <si>
    <t xml:space="preserve">OBADA  HASAN </t>
  </si>
  <si>
    <t xml:space="preserve">MOUTAZ </t>
  </si>
  <si>
    <t xml:space="preserve">MYADA </t>
  </si>
  <si>
    <t xml:space="preserve">ALSYDA ZINAB </t>
  </si>
  <si>
    <t>عباده عبد الله</t>
  </si>
  <si>
    <t>Obada abdaulla</t>
  </si>
  <si>
    <t>Umaima</t>
  </si>
  <si>
    <t>Damac</t>
  </si>
  <si>
    <t>عباده البندقجي</t>
  </si>
  <si>
    <t>OBADA AL BANDAKGE</t>
  </si>
  <si>
    <t>NABIEL</t>
  </si>
  <si>
    <t>عباده طلي</t>
  </si>
  <si>
    <t>أيوب</t>
  </si>
  <si>
    <t>OBADA TALLI</t>
  </si>
  <si>
    <t>AYOUB</t>
  </si>
  <si>
    <t>DAMASCUS SUBURB</t>
  </si>
  <si>
    <t>عباده ياسين</t>
  </si>
  <si>
    <t>obada yassen</t>
  </si>
  <si>
    <t xml:space="preserve">kfr </t>
  </si>
  <si>
    <t>عدي حجازي</t>
  </si>
  <si>
    <t>اوفانيه</t>
  </si>
  <si>
    <t>ODAY HIJAZE</t>
  </si>
  <si>
    <t>HASAAN</t>
  </si>
  <si>
    <t>KRAM</t>
  </si>
  <si>
    <t>علا فتاله</t>
  </si>
  <si>
    <t>عين منين</t>
  </si>
  <si>
    <t>ola  fattaleh</t>
  </si>
  <si>
    <t>zubaida</t>
  </si>
  <si>
    <t>علا العسه</t>
  </si>
  <si>
    <t>ola alasseh</t>
  </si>
  <si>
    <t>kinaz</t>
  </si>
  <si>
    <t>علا الخضر</t>
  </si>
  <si>
    <t>ola alkheder</t>
  </si>
  <si>
    <t>علا حداد</t>
  </si>
  <si>
    <t>محمد اديب</t>
  </si>
  <si>
    <t>ola haddad</t>
  </si>
  <si>
    <t>adeeb</t>
  </si>
  <si>
    <t>etaf</t>
  </si>
  <si>
    <t>midan</t>
  </si>
  <si>
    <t>علا منذر</t>
  </si>
  <si>
    <t>عراجه</t>
  </si>
  <si>
    <t>OLA MONTHER</t>
  </si>
  <si>
    <t>MOAYAD</t>
  </si>
  <si>
    <t>SOURIYA</t>
  </si>
  <si>
    <t>امامه مندو</t>
  </si>
  <si>
    <t>Omama Mando</t>
  </si>
  <si>
    <t>Mohammed</t>
  </si>
  <si>
    <t>عمر الحلاق</t>
  </si>
  <si>
    <t>Omar Al hallak</t>
  </si>
  <si>
    <t>Suaad</t>
  </si>
  <si>
    <t>عمر المحمود</t>
  </si>
  <si>
    <t>OMAR ALMAHMOUD</t>
  </si>
  <si>
    <t>بارينه صوقار</t>
  </si>
  <si>
    <t>مشفى تشرين</t>
  </si>
  <si>
    <t>omar esmail</t>
  </si>
  <si>
    <t>barena</t>
  </si>
  <si>
    <t>عمر معتوق</t>
  </si>
  <si>
    <t>omar matook</t>
  </si>
  <si>
    <t>عمران دحدل</t>
  </si>
  <si>
    <t>omran dahdal</t>
  </si>
  <si>
    <t>najoud</t>
  </si>
  <si>
    <t>nawa</t>
  </si>
  <si>
    <t>عمران زند الحديد</t>
  </si>
  <si>
    <t>محمد علاء الدين</t>
  </si>
  <si>
    <t>هناء الحمصي</t>
  </si>
  <si>
    <t>omran zand alhaded</t>
  </si>
  <si>
    <t>mohmad alaa aldeen</t>
  </si>
  <si>
    <t>اسامه المراوي</t>
  </si>
  <si>
    <t>جوزيف</t>
  </si>
  <si>
    <t>OSAMA AL MRAWI</t>
  </si>
  <si>
    <t>JOUZEF</t>
  </si>
  <si>
    <t>EZRAA</t>
  </si>
  <si>
    <t>اسامه منصور الجزايرلي</t>
  </si>
  <si>
    <t>محمد سليم</t>
  </si>
  <si>
    <t>ossama mansour aljazaerly</t>
  </si>
  <si>
    <t>mohamad saleem</t>
  </si>
  <si>
    <t>عمران كحيل</t>
  </si>
  <si>
    <t>oumran kahel</t>
  </si>
  <si>
    <t>اويس دعبول</t>
  </si>
  <si>
    <t>owea daboul</t>
  </si>
  <si>
    <t>قصي برغله</t>
  </si>
  <si>
    <t>QUSAI BORAGLA</t>
  </si>
  <si>
    <t>رجاء تركيه</t>
  </si>
  <si>
    <t>RAAJA TURKIE</t>
  </si>
  <si>
    <t>ربيع عبد الخالق</t>
  </si>
  <si>
    <t>rabia abd alkhalek</t>
  </si>
  <si>
    <t>zehria</t>
  </si>
  <si>
    <t>nejran</t>
  </si>
  <si>
    <t>راضي القواريط</t>
  </si>
  <si>
    <t>radi alkawarit</t>
  </si>
  <si>
    <t>hussein</t>
  </si>
  <si>
    <t>feryal</t>
  </si>
  <si>
    <t>رضوان حمزه</t>
  </si>
  <si>
    <t>RADWAN HAMZH</t>
  </si>
  <si>
    <t>EBTESAM</t>
  </si>
  <si>
    <t>HARASTA</t>
  </si>
  <si>
    <t>رفاه الخطيب</t>
  </si>
  <si>
    <t>rafah alkhateb</t>
  </si>
  <si>
    <t>رغد النعساني</t>
  </si>
  <si>
    <t>RAGHAD AL NASANY</t>
  </si>
  <si>
    <t>ROULA</t>
  </si>
  <si>
    <t>رغد الذهبي</t>
  </si>
  <si>
    <t>RAGHAD ALZAHABI</t>
  </si>
  <si>
    <t>رغد بكري</t>
  </si>
  <si>
    <t>raghad bakri</t>
  </si>
  <si>
    <t>rawia</t>
  </si>
  <si>
    <t>swaida-era</t>
  </si>
  <si>
    <t>رغد كاخي</t>
  </si>
  <si>
    <t>RAGHAD KAKHI</t>
  </si>
  <si>
    <t>HARSTA</t>
  </si>
  <si>
    <t>رغد قزحه</t>
  </si>
  <si>
    <t>raghad kazha</t>
  </si>
  <si>
    <t>mohammadfayez</t>
  </si>
  <si>
    <t>رغد خضره</t>
  </si>
  <si>
    <t>RAGHAD KHADRA</t>
  </si>
  <si>
    <t>GHASAN</t>
  </si>
  <si>
    <t>MISON</t>
  </si>
  <si>
    <t>رغد ناصر</t>
  </si>
  <si>
    <t>raghad naser</t>
  </si>
  <si>
    <t>رغد سكيكر</t>
  </si>
  <si>
    <t>ديرين</t>
  </si>
  <si>
    <t>RAGHAD SKIKER</t>
  </si>
  <si>
    <t>SLMAN</t>
  </si>
  <si>
    <t>DAREN</t>
  </si>
  <si>
    <t>راغده زيتون</t>
  </si>
  <si>
    <t xml:space="preserve">خان ارنبة </t>
  </si>
  <si>
    <t>raghida zeton</t>
  </si>
  <si>
    <t>raida</t>
  </si>
  <si>
    <t>رهف محمد</t>
  </si>
  <si>
    <t>نعيمة</t>
  </si>
  <si>
    <t>rahaf  mahammed</t>
  </si>
  <si>
    <t>nouaima</t>
  </si>
  <si>
    <t>رهف الدايه</t>
  </si>
  <si>
    <t>rahaf al daya</t>
  </si>
  <si>
    <t>sameer</t>
  </si>
  <si>
    <t>رهف القابوني</t>
  </si>
  <si>
    <t>26/7/2000</t>
  </si>
  <si>
    <t>rahaf alqaboni</t>
  </si>
  <si>
    <t>mohamad ead</t>
  </si>
  <si>
    <t>رهف حمدان</t>
  </si>
  <si>
    <t>ناريمان سايس</t>
  </si>
  <si>
    <t>RAHAF HAMDAN</t>
  </si>
  <si>
    <t>DREKISH</t>
  </si>
  <si>
    <t>رهف منصور المصري</t>
  </si>
  <si>
    <t>rahaf mansour al masry</t>
  </si>
  <si>
    <t>souhair</t>
  </si>
  <si>
    <t>رهف مغربي</t>
  </si>
  <si>
    <t>RAHAF MOUGHRABE</t>
  </si>
  <si>
    <t>NADAR</t>
  </si>
  <si>
    <t>رهف سعيد</t>
  </si>
  <si>
    <t>علياء</t>
  </si>
  <si>
    <t>RAHAF SAED</t>
  </si>
  <si>
    <t>KUSAI</t>
  </si>
  <si>
    <t>ALYAA</t>
  </si>
  <si>
    <t>راما حجيج</t>
  </si>
  <si>
    <t>سروت</t>
  </si>
  <si>
    <t>rama  hjej</t>
  </si>
  <si>
    <t>nabil</t>
  </si>
  <si>
    <t>sarwat</t>
  </si>
  <si>
    <t>راما ابو حامد</t>
  </si>
  <si>
    <t>RAMA ABOHAMED</t>
  </si>
  <si>
    <t>KAML</t>
  </si>
  <si>
    <t>HAIFA</t>
  </si>
  <si>
    <t>راما الكور</t>
  </si>
  <si>
    <t>سميره عواطه</t>
  </si>
  <si>
    <t>RAMA AL KOUR</t>
  </si>
  <si>
    <t>MAMOUN</t>
  </si>
  <si>
    <t>SAMERAH</t>
  </si>
  <si>
    <t>راما الحموي</t>
  </si>
  <si>
    <t>RAMA ALHAMWI</t>
  </si>
  <si>
    <t>YOUSF</t>
  </si>
  <si>
    <t>راما الحسن</t>
  </si>
  <si>
    <t>rama alhasan</t>
  </si>
  <si>
    <t>eatadal</t>
  </si>
  <si>
    <t>راما التكله</t>
  </si>
  <si>
    <t>RAMA ALTAKLAH</t>
  </si>
  <si>
    <t>رامه قدح</t>
  </si>
  <si>
    <t>RAMA KADAH</t>
  </si>
  <si>
    <t>SALEM</t>
  </si>
  <si>
    <t>راما عبيد</t>
  </si>
  <si>
    <t>rama obeied</t>
  </si>
  <si>
    <t>moufk</t>
  </si>
  <si>
    <t>راما شرف</t>
  </si>
  <si>
    <t>RAMA SHARAF</t>
  </si>
  <si>
    <t>MOHAMAD ADNAN</t>
  </si>
  <si>
    <t>FATEN</t>
  </si>
  <si>
    <t>راما طبيخ</t>
  </si>
  <si>
    <t>مكيه</t>
  </si>
  <si>
    <t>rama tabekh</t>
  </si>
  <si>
    <t>saeah</t>
  </si>
  <si>
    <t>makiya</t>
  </si>
  <si>
    <t>رامه نصر الله</t>
  </si>
  <si>
    <t>ramah nasrallah</t>
  </si>
  <si>
    <t>رامي سليمان</t>
  </si>
  <si>
    <t>RAMY SOLIMAN</t>
  </si>
  <si>
    <t>HAETHAM</t>
  </si>
  <si>
    <t>NSREEN</t>
  </si>
  <si>
    <t>رنا الكريدي</t>
  </si>
  <si>
    <t>RANA ALKRIDI</t>
  </si>
  <si>
    <t>MOURE</t>
  </si>
  <si>
    <t>WARDA</t>
  </si>
  <si>
    <t>SHABAA</t>
  </si>
  <si>
    <t>رنيم فيزو</t>
  </si>
  <si>
    <t>محمد محي الدين</t>
  </si>
  <si>
    <t>raneem faizo</t>
  </si>
  <si>
    <t>mohammed mohi aldeen</t>
  </si>
  <si>
    <t>ramia</t>
  </si>
  <si>
    <t>رنيم قصاب</t>
  </si>
  <si>
    <t>Raneem kasab</t>
  </si>
  <si>
    <t>رنيم خميس</t>
  </si>
  <si>
    <t>روضة</t>
  </si>
  <si>
    <t>raneem khamees</t>
  </si>
  <si>
    <t>jamal aldeen</t>
  </si>
  <si>
    <t>رنيم العطار</t>
  </si>
  <si>
    <t>ranem alatar</t>
  </si>
  <si>
    <t>bader aldeen</t>
  </si>
  <si>
    <t>رنين عباس</t>
  </si>
  <si>
    <t>ranen abbas</t>
  </si>
  <si>
    <t>nadem</t>
  </si>
  <si>
    <t>entisar</t>
  </si>
  <si>
    <t>رنين بدر</t>
  </si>
  <si>
    <t>RANEN BDER</t>
  </si>
  <si>
    <t>رانيه حسين</t>
  </si>
  <si>
    <t>rania housain</t>
  </si>
  <si>
    <t>issam</t>
  </si>
  <si>
    <t>halemah</t>
  </si>
  <si>
    <t>رنيم ريحان</t>
  </si>
  <si>
    <t xml:space="preserve">خلود </t>
  </si>
  <si>
    <t>ranim rehan</t>
  </si>
  <si>
    <t>abd elwahab</t>
  </si>
  <si>
    <t>kholoud</t>
  </si>
  <si>
    <t>روان صبوح</t>
  </si>
  <si>
    <t>raowan sabouh</t>
  </si>
  <si>
    <t>روعه السكري</t>
  </si>
  <si>
    <t>محمد رائد</t>
  </si>
  <si>
    <t>RAWAA ALSSUKARI</t>
  </si>
  <si>
    <t>MHDRAED</t>
  </si>
  <si>
    <t>روعة دكاكني</t>
  </si>
  <si>
    <t>RAWAA DKAKNY</t>
  </si>
  <si>
    <t>BSAM</t>
  </si>
  <si>
    <t>SOUD</t>
  </si>
  <si>
    <t>رواد الشديدي</t>
  </si>
  <si>
    <t>rawad alshadidi</t>
  </si>
  <si>
    <t>waied</t>
  </si>
  <si>
    <t>jadia</t>
  </si>
  <si>
    <t>روان عبد الرزاق</t>
  </si>
  <si>
    <t>محمدزكي</t>
  </si>
  <si>
    <t>نعمه</t>
  </si>
  <si>
    <t>rawan  abd alrazak</t>
  </si>
  <si>
    <t>mohammad zaki</t>
  </si>
  <si>
    <t>neemeh</t>
  </si>
  <si>
    <t>al malkee</t>
  </si>
  <si>
    <t>روان العلاف</t>
  </si>
  <si>
    <t>rawan al allaf</t>
  </si>
  <si>
    <t xml:space="preserve">abd al rahman </t>
  </si>
  <si>
    <t>روان الورور</t>
  </si>
  <si>
    <t>الكوم</t>
  </si>
  <si>
    <t>RAWAN ALWARWR</t>
  </si>
  <si>
    <t>HAMD</t>
  </si>
  <si>
    <t>SAMIRA</t>
  </si>
  <si>
    <t>ALKOM</t>
  </si>
  <si>
    <t>روان حميشه</t>
  </si>
  <si>
    <t>rawan hmehsa</t>
  </si>
  <si>
    <t>souhil</t>
  </si>
  <si>
    <t>روان قرطومه</t>
  </si>
  <si>
    <t>RAWAN KARTOMA</t>
  </si>
  <si>
    <t>MAHMMOD</t>
  </si>
  <si>
    <t>رزان الدقاق</t>
  </si>
  <si>
    <t>Razan Al-Dakak</t>
  </si>
  <si>
    <t>Mhd Adnan</t>
  </si>
  <si>
    <t>Aeda</t>
  </si>
  <si>
    <t>رزان بعاج</t>
  </si>
  <si>
    <t>razan baaj</t>
  </si>
  <si>
    <t>mohammad ead</t>
  </si>
  <si>
    <t>shakria</t>
  </si>
  <si>
    <t>Razan Obeid</t>
  </si>
  <si>
    <t>Hosam</t>
  </si>
  <si>
    <t>Raya</t>
  </si>
  <si>
    <t>Jaramana</t>
  </si>
  <si>
    <t>رزان شروف</t>
  </si>
  <si>
    <t>razan sharouf</t>
  </si>
  <si>
    <t>emtethall</t>
  </si>
  <si>
    <t>رياض ناصر</t>
  </si>
  <si>
    <t>read naser</t>
  </si>
  <si>
    <t>ريم ابو عاصي</t>
  </si>
  <si>
    <t>REEM ABO ASI</t>
  </si>
  <si>
    <t>SAMI</t>
  </si>
  <si>
    <t>ريم العفلق</t>
  </si>
  <si>
    <t>reem alaflak</t>
  </si>
  <si>
    <t>hamad</t>
  </si>
  <si>
    <t>magda</t>
  </si>
  <si>
    <t>ريم عاشور</t>
  </si>
  <si>
    <t>REEM ASHOUR</t>
  </si>
  <si>
    <t xml:space="preserve"> MOHAMAD JAMIL</t>
  </si>
  <si>
    <t>ريم كنعان</t>
  </si>
  <si>
    <t>reem kanaan</t>
  </si>
  <si>
    <t>ريهام زيتونه</t>
  </si>
  <si>
    <t>الخفجي</t>
  </si>
  <si>
    <t>reham  zetona</t>
  </si>
  <si>
    <t>nabeh</t>
  </si>
  <si>
    <t>alkhafge</t>
  </si>
  <si>
    <t>ريمون بشور</t>
  </si>
  <si>
    <t>remon bashor</t>
  </si>
  <si>
    <t>روى سليمان</t>
  </si>
  <si>
    <t>البيضة</t>
  </si>
  <si>
    <t>Rewa sleman</t>
  </si>
  <si>
    <t>Admon</t>
  </si>
  <si>
    <t>Samr</t>
  </si>
  <si>
    <t>AL baeda</t>
  </si>
  <si>
    <t>محمد رياض الحموي</t>
  </si>
  <si>
    <t>reyad alhamwe</t>
  </si>
  <si>
    <t>galeb</t>
  </si>
  <si>
    <t>ريتا سليمان</t>
  </si>
  <si>
    <t>RITA SOULIMAN</t>
  </si>
  <si>
    <t>RASHEED</t>
  </si>
  <si>
    <t>رؤى حيبا</t>
  </si>
  <si>
    <t>ROAA HAEBA</t>
  </si>
  <si>
    <t>HADEA</t>
  </si>
  <si>
    <t>رقيه الفندي</t>
  </si>
  <si>
    <t>فلحه فندي</t>
  </si>
  <si>
    <t>rokia alfandi</t>
  </si>
  <si>
    <t>falha</t>
  </si>
  <si>
    <t>domaa</t>
  </si>
  <si>
    <t>رولا عكام</t>
  </si>
  <si>
    <t>rola akkam</t>
  </si>
  <si>
    <t>ربا فهد</t>
  </si>
  <si>
    <t>rouba  alfahed</t>
  </si>
  <si>
    <t>mhd</t>
  </si>
  <si>
    <t>amal naseer</t>
  </si>
  <si>
    <t xml:space="preserve">damascuss </t>
  </si>
  <si>
    <t>رولا سودان</t>
  </si>
  <si>
    <t>roula soudan</t>
  </si>
  <si>
    <t>سعد الله حبيب</t>
  </si>
  <si>
    <t>سيفه</t>
  </si>
  <si>
    <t>عين الكرم</t>
  </si>
  <si>
    <t>SAAD ALLAH HABIB</t>
  </si>
  <si>
    <t>ABD ALHAKIM</t>
  </si>
  <si>
    <t>SYFH</t>
  </si>
  <si>
    <t>AYN ALKARAN</t>
  </si>
  <si>
    <t>صفا الحفار</t>
  </si>
  <si>
    <t>SAFA ALHAFAR</t>
  </si>
  <si>
    <t>MOAMANAT</t>
  </si>
  <si>
    <t>صفا السيد</t>
  </si>
  <si>
    <t>SAFA ALSAYED</t>
  </si>
  <si>
    <t>LINA</t>
  </si>
  <si>
    <t>MASYAF</t>
  </si>
  <si>
    <t>صفا زيدان</t>
  </si>
  <si>
    <t>SAFA ZEDAN</t>
  </si>
  <si>
    <t>MOHAMAD YASEIN</t>
  </si>
  <si>
    <t>سيف الدين عوف</t>
  </si>
  <si>
    <t>غاده الاسود</t>
  </si>
  <si>
    <t>ريف دمشق-دوما</t>
  </si>
  <si>
    <t>SAIF ALDEEN</t>
  </si>
  <si>
    <t>OUFF</t>
  </si>
  <si>
    <t>صلاح  الدين البعلي</t>
  </si>
  <si>
    <t>ملك الأطرش</t>
  </si>
  <si>
    <t>salah aldeen al bali</t>
  </si>
  <si>
    <t>mhd basheer</t>
  </si>
  <si>
    <t>malak</t>
  </si>
  <si>
    <t>صلاح مزهر</t>
  </si>
  <si>
    <t>salah mezher</t>
  </si>
  <si>
    <t>aref</t>
  </si>
  <si>
    <t>zaina</t>
  </si>
  <si>
    <t>سلام الحراكي</t>
  </si>
  <si>
    <t>SALAM ALHRAKE</t>
  </si>
  <si>
    <t>سلام الشيخ</t>
  </si>
  <si>
    <t>salam alshikh</t>
  </si>
  <si>
    <t>سلام بركات</t>
  </si>
  <si>
    <t>salam barkat</t>
  </si>
  <si>
    <t>mohammed samir</t>
  </si>
  <si>
    <t>سلام كريزان</t>
  </si>
  <si>
    <t>salam kourezan</t>
  </si>
  <si>
    <t>moure</t>
  </si>
  <si>
    <t>صالحه الحاج حمود</t>
  </si>
  <si>
    <t>ورده حسين</t>
  </si>
  <si>
    <t>salha al haj hammod</t>
  </si>
  <si>
    <t>سالي الحريري</t>
  </si>
  <si>
    <t>Sali  alharere</t>
  </si>
  <si>
    <t>souhel</t>
  </si>
  <si>
    <t>mhasen</t>
  </si>
  <si>
    <t>سالي الدالي</t>
  </si>
  <si>
    <t>جيهان</t>
  </si>
  <si>
    <t>Sali aldali</t>
  </si>
  <si>
    <t>jehan</t>
  </si>
  <si>
    <t>deer ali</t>
  </si>
  <si>
    <t>سلمى الكسم</t>
  </si>
  <si>
    <t>Salma Alkassem</t>
  </si>
  <si>
    <t>سلمى بكيره</t>
  </si>
  <si>
    <t>خديجه بكيره</t>
  </si>
  <si>
    <t>SALMA BAKIRH</t>
  </si>
  <si>
    <t>سلمى حديد</t>
  </si>
  <si>
    <t>SALMA HADEED</t>
  </si>
  <si>
    <t>AAIDA</t>
  </si>
  <si>
    <t>سالي الداري</t>
  </si>
  <si>
    <t>saly aldari</t>
  </si>
  <si>
    <t>mahee alden</t>
  </si>
  <si>
    <t>swzan</t>
  </si>
  <si>
    <t>سالي الطير</t>
  </si>
  <si>
    <t>سوزان السيروان</t>
  </si>
  <si>
    <t>saly altaer</t>
  </si>
  <si>
    <t>reaad</t>
  </si>
  <si>
    <t>سماح ابو الكاس</t>
  </si>
  <si>
    <t>سحم الجولان</t>
  </si>
  <si>
    <t>samah aboalkas</t>
  </si>
  <si>
    <t>سماح الأسعد</t>
  </si>
  <si>
    <t>samah alasaad</t>
  </si>
  <si>
    <t>سماح حمود</t>
  </si>
  <si>
    <t>samah ali</t>
  </si>
  <si>
    <t>rabaa</t>
  </si>
  <si>
    <t>hrera</t>
  </si>
  <si>
    <t>سماح الشربجي المزيك</t>
  </si>
  <si>
    <t>محمد حسان</t>
  </si>
  <si>
    <t>samah alshrbaji almzaek</t>
  </si>
  <si>
    <t>muhammad hassan</t>
  </si>
  <si>
    <t>yusra khalfa</t>
  </si>
  <si>
    <t>damscuse</t>
  </si>
  <si>
    <t>سامر الريابي</t>
  </si>
  <si>
    <t>SAMER AL RABY</t>
  </si>
  <si>
    <t>FATHY</t>
  </si>
  <si>
    <t>MESON</t>
  </si>
  <si>
    <t>سمير المبخر</t>
  </si>
  <si>
    <t>samir almopakher</t>
  </si>
  <si>
    <t>abd ahfatah</t>
  </si>
  <si>
    <t>سميره حيبا</t>
  </si>
  <si>
    <t>حمزه</t>
  </si>
  <si>
    <t>ميسون طه</t>
  </si>
  <si>
    <t>samira haiba</t>
  </si>
  <si>
    <t>hamza</t>
  </si>
  <si>
    <t>mayson</t>
  </si>
  <si>
    <t>سناء عبد الله</t>
  </si>
  <si>
    <t>ندا</t>
  </si>
  <si>
    <t>22/1/1997</t>
  </si>
  <si>
    <t>sana abd olaa</t>
  </si>
  <si>
    <t>qasim</t>
  </si>
  <si>
    <t>سنا شعبان</t>
  </si>
  <si>
    <t>SANAA SHABAN</t>
  </si>
  <si>
    <t xml:space="preserve">MOHAMAD KHER </t>
  </si>
  <si>
    <t>ساندي فهده</t>
  </si>
  <si>
    <t>sandi fahda</t>
  </si>
  <si>
    <t>amin</t>
  </si>
  <si>
    <t>سمير ارشيد</t>
  </si>
  <si>
    <t>saner arshed</t>
  </si>
  <si>
    <t>صنوة الزهراء شبيب</t>
  </si>
  <si>
    <t>sanwa shbib</t>
  </si>
  <si>
    <t>abd alrazzak</t>
  </si>
  <si>
    <t>ساره المصري</t>
  </si>
  <si>
    <t>نبيل احمد</t>
  </si>
  <si>
    <t>SARA AL MASRI</t>
  </si>
  <si>
    <t>HANA</t>
  </si>
  <si>
    <t>ساره علي</t>
  </si>
  <si>
    <t>sara ali</t>
  </si>
  <si>
    <t>mohamad eid</t>
  </si>
  <si>
    <t>ساره حقي</t>
  </si>
  <si>
    <t>SARA HAKKI</t>
  </si>
  <si>
    <t>HUSSEIN</t>
  </si>
  <si>
    <t>ساره متعب</t>
  </si>
  <si>
    <t>SARA MOTAB</t>
  </si>
  <si>
    <t>YAHIA</t>
  </si>
  <si>
    <t>ساره الاحمد</t>
  </si>
  <si>
    <t>SARAH ALAHMAD</t>
  </si>
  <si>
    <t>ساره روق</t>
  </si>
  <si>
    <t xml:space="preserve">حران العواميد </t>
  </si>
  <si>
    <t>sarah rook</t>
  </si>
  <si>
    <t>zubidah</t>
  </si>
  <si>
    <t>haran alawamed</t>
  </si>
  <si>
    <t>ساشا خوخر</t>
  </si>
  <si>
    <t xml:space="preserve">خان أرنبة </t>
  </si>
  <si>
    <t>sasha khwkhar</t>
  </si>
  <si>
    <t>abdalmageed</t>
  </si>
  <si>
    <t>khoulod</t>
  </si>
  <si>
    <t>سوسن فواز</t>
  </si>
  <si>
    <t>sawsan fawaz</t>
  </si>
  <si>
    <t>شادي داغستاني</t>
  </si>
  <si>
    <t>أحمد رضا</t>
  </si>
  <si>
    <t>shade daghsstany</t>
  </si>
  <si>
    <t>ahmad reda</t>
  </si>
  <si>
    <t>شادي جوهر</t>
  </si>
  <si>
    <t>shadi jawhar</t>
  </si>
  <si>
    <t>ghosoun</t>
  </si>
  <si>
    <t>شهد المحيلي</t>
  </si>
  <si>
    <t>shahed almouheli</t>
  </si>
  <si>
    <t>fatma</t>
  </si>
  <si>
    <t>شام صوفان</t>
  </si>
  <si>
    <t>SHAM SOUFAN</t>
  </si>
  <si>
    <t>ROUYEDA</t>
  </si>
  <si>
    <t>شرف قمشري</t>
  </si>
  <si>
    <t>كفا</t>
  </si>
  <si>
    <t xml:space="preserve">تليل </t>
  </si>
  <si>
    <t>sharaf kamshare</t>
  </si>
  <si>
    <t>kafa</t>
  </si>
  <si>
    <t>شذى عبدو</t>
  </si>
  <si>
    <t>ماويه</t>
  </si>
  <si>
    <t>SHATHA ABDO</t>
  </si>
  <si>
    <t>NATHEM</t>
  </si>
  <si>
    <t>MADYA</t>
  </si>
  <si>
    <t>شذى الصائغي</t>
  </si>
  <si>
    <t>shaza agsaeege</t>
  </si>
  <si>
    <t>abd agrahman</t>
  </si>
  <si>
    <t>rna</t>
  </si>
  <si>
    <t>شذى حسن</t>
  </si>
  <si>
    <t>shaza hasan</t>
  </si>
  <si>
    <t>muner</t>
  </si>
  <si>
    <t>شكري محمد</t>
  </si>
  <si>
    <t>عفرين</t>
  </si>
  <si>
    <t>shkry mohamed</t>
  </si>
  <si>
    <t>rashad</t>
  </si>
  <si>
    <t>سهام الشيخ</t>
  </si>
  <si>
    <t>بطرس</t>
  </si>
  <si>
    <t>SIHAM AL SHEIKH</t>
  </si>
  <si>
    <t>BOTRUS</t>
  </si>
  <si>
    <t>RANA</t>
  </si>
  <si>
    <t>MOARA</t>
  </si>
  <si>
    <t>سنان ميهوب</t>
  </si>
  <si>
    <t>صديقة</t>
  </si>
  <si>
    <t>sinan mayhoub</t>
  </si>
  <si>
    <t>sadeka</t>
  </si>
  <si>
    <t>سليمان زهره</t>
  </si>
  <si>
    <t>sleman zahra</t>
  </si>
  <si>
    <t>ammar</t>
  </si>
  <si>
    <t>rudaina</t>
  </si>
  <si>
    <t>سميه الفلاح</t>
  </si>
  <si>
    <t>فاطمه الفلاح</t>
  </si>
  <si>
    <t>somaya alfalah</t>
  </si>
  <si>
    <t>mdean</t>
  </si>
  <si>
    <t>katana</t>
  </si>
  <si>
    <t>سعاد بكر</t>
  </si>
  <si>
    <t>SOUAD BAKR</t>
  </si>
  <si>
    <t>YABROUD</t>
  </si>
  <si>
    <t>سوزان المغوش</t>
  </si>
  <si>
    <t>suzan almghawish</t>
  </si>
  <si>
    <t>تيسير شبعانيه</t>
  </si>
  <si>
    <t>TAESIR SHABANIA</t>
  </si>
  <si>
    <t>SOUAD</t>
  </si>
  <si>
    <t>تفاؤل محمد</t>
  </si>
  <si>
    <t>هند محمد</t>
  </si>
  <si>
    <t>26/4/1999</t>
  </si>
  <si>
    <t>TAFAUL MOHAMMAD</t>
  </si>
  <si>
    <t>TAWFEK</t>
  </si>
  <si>
    <t>HAND</t>
  </si>
  <si>
    <t>GHARIBIA GHRBIA</t>
  </si>
  <si>
    <t>تغريد حسن</t>
  </si>
  <si>
    <t>عايده حسن</t>
  </si>
  <si>
    <t>TAGHREED HASAN</t>
  </si>
  <si>
    <t>MUSA</t>
  </si>
  <si>
    <t>AIDA</t>
  </si>
  <si>
    <t>طلال الحمد</t>
  </si>
  <si>
    <t>talal alhamad</t>
  </si>
  <si>
    <t>mayyada</t>
  </si>
  <si>
    <t>طلال عامر</t>
  </si>
  <si>
    <t>talal amer</t>
  </si>
  <si>
    <t>nayef</t>
  </si>
  <si>
    <t>تمّام الشيخ</t>
  </si>
  <si>
    <t>tammam alshek</t>
  </si>
  <si>
    <t>bourhan</t>
  </si>
  <si>
    <t>طارق ابوسعيد</t>
  </si>
  <si>
    <t>21/11/1980</t>
  </si>
  <si>
    <t>الجلفة-الجزائر</t>
  </si>
  <si>
    <t>Tarek Abou Said</t>
  </si>
  <si>
    <t>Hindi</t>
  </si>
  <si>
    <t>Wafaa</t>
  </si>
  <si>
    <t>Aljalfa-Algeria</t>
  </si>
  <si>
    <t>تسنيم الشايب</t>
  </si>
  <si>
    <t>وفاء الحسيني</t>
  </si>
  <si>
    <t>tasnem  alshaeb</t>
  </si>
  <si>
    <t>mhd emad</t>
  </si>
  <si>
    <t>تسنيم العطار</t>
  </si>
  <si>
    <t>29/6/1989</t>
  </si>
  <si>
    <t>tasnem alattar</t>
  </si>
  <si>
    <t>fareez</t>
  </si>
  <si>
    <t>تسنيم الحلاق</t>
  </si>
  <si>
    <t>TASNIM ALHALLAK</t>
  </si>
  <si>
    <t>ABD ALFTAH</t>
  </si>
  <si>
    <t>تسنيم حسين</t>
  </si>
  <si>
    <t>مرضيه</t>
  </si>
  <si>
    <t>29/7/1998</t>
  </si>
  <si>
    <t>TASNIM HUSAEN</t>
  </si>
  <si>
    <t>FOZE</t>
  </si>
  <si>
    <t>MARDEA</t>
  </si>
  <si>
    <t>MOKHAIM ALIARMOK</t>
  </si>
  <si>
    <t>تيماء غريب</t>
  </si>
  <si>
    <t>temaa ghareb</t>
  </si>
  <si>
    <t>ثائر هناوي</t>
  </si>
  <si>
    <t>الطاف</t>
  </si>
  <si>
    <t>أشرفية صحنايا</t>
  </si>
  <si>
    <t>THAAR HANAWI</t>
  </si>
  <si>
    <t>MANSUR</t>
  </si>
  <si>
    <t>ALTAF</t>
  </si>
  <si>
    <t>ثائر عياش</t>
  </si>
  <si>
    <t>THAEER AYASH</t>
  </si>
  <si>
    <t>MUKHAIAM ALYARMOUK</t>
  </si>
  <si>
    <t>ثراء ابو شاح</t>
  </si>
  <si>
    <t>هلا</t>
  </si>
  <si>
    <t>tharaa aboshah</t>
  </si>
  <si>
    <t>تقى عبد الحق</t>
  </si>
  <si>
    <t>toka abd alhak</t>
  </si>
  <si>
    <t>ameer</t>
  </si>
  <si>
    <t>mana</t>
  </si>
  <si>
    <t>تقى الحمد</t>
  </si>
  <si>
    <t>TOUQA AL HAMAD</t>
  </si>
  <si>
    <t>ZAKRYA</t>
  </si>
  <si>
    <t>طراد عمر</t>
  </si>
  <si>
    <t>فضل الله</t>
  </si>
  <si>
    <t>فاطمه عمر بركات</t>
  </si>
  <si>
    <t>trad fadlulla</t>
  </si>
  <si>
    <t>وضاح المتني</t>
  </si>
  <si>
    <t>الماسه</t>
  </si>
  <si>
    <t>waddah almatne</t>
  </si>
  <si>
    <t>almasa</t>
  </si>
  <si>
    <t>swedaa</t>
  </si>
  <si>
    <t>وعد الطعاني</t>
  </si>
  <si>
    <t>WAED AL TAANY</t>
  </si>
  <si>
    <t>HITHAM</t>
  </si>
  <si>
    <t>وفاء علي</t>
  </si>
  <si>
    <t>فتحيه عثمان</t>
  </si>
  <si>
    <t>wafaa ali</t>
  </si>
  <si>
    <t>وفاء المسلماني</t>
  </si>
  <si>
    <t>رانيا سنديان</t>
  </si>
  <si>
    <t>wafaa almaslmaie</t>
  </si>
  <si>
    <t>fahad</t>
  </si>
  <si>
    <t>وجد ادريس</t>
  </si>
  <si>
    <t>حامده</t>
  </si>
  <si>
    <t>WAJAD EDRES</t>
  </si>
  <si>
    <t>HAMDA</t>
  </si>
  <si>
    <t>ALNABK</t>
  </si>
  <si>
    <t>ولاء فلاح</t>
  </si>
  <si>
    <t>walaa falah</t>
  </si>
  <si>
    <t>ولاء قاسم</t>
  </si>
  <si>
    <t>مليحة</t>
  </si>
  <si>
    <t>walaa kasem</t>
  </si>
  <si>
    <t>ehea</t>
  </si>
  <si>
    <t>hajar</t>
  </si>
  <si>
    <t>وردة عم علي</t>
  </si>
  <si>
    <t>warda am ali</t>
  </si>
  <si>
    <t>mouhanad</t>
  </si>
  <si>
    <t>maysoun</t>
  </si>
  <si>
    <t>وئام الحلبي</t>
  </si>
  <si>
    <t>weam alhalabi</t>
  </si>
  <si>
    <t>naeema</t>
  </si>
  <si>
    <t>وداد ناصر</t>
  </si>
  <si>
    <t>wedad naser</t>
  </si>
  <si>
    <t>louai</t>
  </si>
  <si>
    <t>وسام محفوض</t>
  </si>
  <si>
    <t>25/11/1975</t>
  </si>
  <si>
    <t>العامود</t>
  </si>
  <si>
    <t>wesam mahfoud</t>
  </si>
  <si>
    <t>sami</t>
  </si>
  <si>
    <t>lyla</t>
  </si>
  <si>
    <t>alaamoud</t>
  </si>
  <si>
    <t>وجدان فرحات</t>
  </si>
  <si>
    <t>عزات</t>
  </si>
  <si>
    <t>غروب</t>
  </si>
  <si>
    <t>wgdan farhat</t>
  </si>
  <si>
    <t>azat</t>
  </si>
  <si>
    <t>ghrop</t>
  </si>
  <si>
    <t>يحيى فرستقي</t>
  </si>
  <si>
    <t>YAHIA FARSTKI</t>
  </si>
  <si>
    <t>NOUR</t>
  </si>
  <si>
    <t>يحيى العسسي</t>
  </si>
  <si>
    <t>أحمد رسلان</t>
  </si>
  <si>
    <t>Yahya al Asassi</t>
  </si>
  <si>
    <t>Ahmad raslan</t>
  </si>
  <si>
    <t>Basima</t>
  </si>
  <si>
    <t>يحيى الزركلي</t>
  </si>
  <si>
    <t>yahya zerkly</t>
  </si>
  <si>
    <t>azzam</t>
  </si>
  <si>
    <t>يارا البيروتي</t>
  </si>
  <si>
    <t>yara albayroty</t>
  </si>
  <si>
    <t>ياره الحكيم</t>
  </si>
  <si>
    <t>yara alhakeem</t>
  </si>
  <si>
    <t>nasr</t>
  </si>
  <si>
    <t>ياسر عرنوس</t>
  </si>
  <si>
    <t>yaser arnos</t>
  </si>
  <si>
    <t>ياسر البلعوط</t>
  </si>
  <si>
    <t>رغدة</t>
  </si>
  <si>
    <t>ريف دمشق - دوما</t>
  </si>
  <si>
    <t>yaser baloot</t>
  </si>
  <si>
    <t>ragda</t>
  </si>
  <si>
    <t>ياسر بوبس</t>
  </si>
  <si>
    <t>yaser bobes</t>
  </si>
  <si>
    <t>shhenaz</t>
  </si>
  <si>
    <t>ياسمين المصري</t>
  </si>
  <si>
    <t>yasmen almassri</t>
  </si>
  <si>
    <t>eimad aldeen</t>
  </si>
  <si>
    <t>reema</t>
  </si>
  <si>
    <t>ياسين المشعوت</t>
  </si>
  <si>
    <t>رشيقه عبد المنعم</t>
  </si>
  <si>
    <t>yassin al mushaoit</t>
  </si>
  <si>
    <t>hsen</t>
  </si>
  <si>
    <t>rashika</t>
  </si>
  <si>
    <t>يثرب العبد المحسن الفراس</t>
  </si>
  <si>
    <t>yatherb frras</t>
  </si>
  <si>
    <t>hash</t>
  </si>
  <si>
    <t>kalshqm</t>
  </si>
  <si>
    <t>dear zor</t>
  </si>
  <si>
    <t>يزن حاج حسن</t>
  </si>
  <si>
    <t>yazan  haj hoseen</t>
  </si>
  <si>
    <t>يزن العتمه</t>
  </si>
  <si>
    <t>yazan alatmah</t>
  </si>
  <si>
    <t>alsanmin</t>
  </si>
  <si>
    <t>يزن الكناني</t>
  </si>
  <si>
    <t>محمد ماجد</t>
  </si>
  <si>
    <t>yazan alkinani</t>
  </si>
  <si>
    <t>mhd majed</t>
  </si>
  <si>
    <t>يسرا احدب</t>
  </si>
  <si>
    <t>21/7/2000</t>
  </si>
  <si>
    <t>yosra ahdab</t>
  </si>
  <si>
    <t>hitham</t>
  </si>
  <si>
    <t>tahani</t>
  </si>
  <si>
    <t>يمنى ارشيد</t>
  </si>
  <si>
    <t>youmna arshed</t>
  </si>
  <si>
    <t>يونس عبد الله</t>
  </si>
  <si>
    <t>younes abdalaah</t>
  </si>
  <si>
    <t>nazha</t>
  </si>
  <si>
    <t>يوسف حسن</t>
  </si>
  <si>
    <t>yousef hasan</t>
  </si>
  <si>
    <t>يوسف العبيد</t>
  </si>
  <si>
    <t>فهميه</t>
  </si>
  <si>
    <t>youssef alobed</t>
  </si>
  <si>
    <t>riad</t>
  </si>
  <si>
    <t>fhmia</t>
  </si>
  <si>
    <t>زاهده البابا</t>
  </si>
  <si>
    <t xml:space="preserve">اسماء </t>
  </si>
  <si>
    <t>ZAHEDA ALBABA</t>
  </si>
  <si>
    <t>FERAS</t>
  </si>
  <si>
    <t>زاهر يونس حامده</t>
  </si>
  <si>
    <t>zaher yones hamde</t>
  </si>
  <si>
    <t>mhamoud yones hamde</t>
  </si>
  <si>
    <t>marem betar</t>
  </si>
  <si>
    <t>al tel</t>
  </si>
  <si>
    <t>زينب بعلبكي</t>
  </si>
  <si>
    <t>محمد فراس</t>
  </si>
  <si>
    <t>zainab balbake</t>
  </si>
  <si>
    <t>mohamad feras</t>
  </si>
  <si>
    <t>زينب حسين</t>
  </si>
  <si>
    <t>zainab hussien</t>
  </si>
  <si>
    <t>mohamd</t>
  </si>
  <si>
    <t>زينب قره شيلى</t>
  </si>
  <si>
    <t>ZAINAB KRAH SHYLY</t>
  </si>
  <si>
    <t>NAWRAS</t>
  </si>
  <si>
    <t>زينب نصره</t>
  </si>
  <si>
    <t>رانيا نصره</t>
  </si>
  <si>
    <t>zainab nasra</t>
  </si>
  <si>
    <t>زكريا حجازي</t>
  </si>
  <si>
    <t>zakarea hejaze</t>
  </si>
  <si>
    <t>زينه رشيد</t>
  </si>
  <si>
    <t>zayna rashed</t>
  </si>
  <si>
    <t>aesam</t>
  </si>
  <si>
    <t>زينب المصري</t>
  </si>
  <si>
    <t>Zeinab Almassrie</t>
  </si>
  <si>
    <t>Hussein</t>
  </si>
  <si>
    <t>Reihab</t>
  </si>
  <si>
    <t>زياد كرداس</t>
  </si>
  <si>
    <t>ziad kardas</t>
  </si>
  <si>
    <t>abd alrhman</t>
  </si>
  <si>
    <t>زينه جولاق</t>
  </si>
  <si>
    <t>إلفت</t>
  </si>
  <si>
    <t>ZIENA JOLK</t>
  </si>
  <si>
    <t>ELFAT</t>
  </si>
  <si>
    <t>سلوى غنوم</t>
  </si>
  <si>
    <t>سهى كلش</t>
  </si>
  <si>
    <t>احمد رفيق</t>
  </si>
  <si>
    <t>رماح السوادي</t>
  </si>
  <si>
    <t>محمد كمي</t>
  </si>
  <si>
    <t>نزهه موسى</t>
  </si>
  <si>
    <t>امينه علي</t>
  </si>
  <si>
    <t>عبير الكردى</t>
  </si>
  <si>
    <t>منصوره</t>
  </si>
  <si>
    <t>لما خطاب</t>
  </si>
  <si>
    <t>هبه صدقه</t>
  </si>
  <si>
    <t>نده</t>
  </si>
  <si>
    <t>تعنيتا</t>
  </si>
  <si>
    <t>دعاء حديد</t>
  </si>
  <si>
    <t>رقيه عليل</t>
  </si>
  <si>
    <t>مزين بوابيجي</t>
  </si>
  <si>
    <t>الاء الزحيلي</t>
  </si>
  <si>
    <t xml:space="preserve">دير عطيه </t>
  </si>
  <si>
    <t>شذى الاحمر</t>
  </si>
  <si>
    <t>لطيفه الصمل</t>
  </si>
  <si>
    <t>قمر سكري</t>
  </si>
  <si>
    <t>لطيفه عطا</t>
  </si>
  <si>
    <t>اديبه الزيلع</t>
  </si>
  <si>
    <t>العانات</t>
  </si>
  <si>
    <t>ريم هاشم</t>
  </si>
  <si>
    <t>عزه منيني</t>
  </si>
  <si>
    <t>ايمان صوفاناتي</t>
  </si>
  <si>
    <t>غاليه الحلواني</t>
  </si>
  <si>
    <t>محمد فاضل</t>
  </si>
  <si>
    <t>علا ابو الليل</t>
  </si>
  <si>
    <t>كفر بطنا</t>
  </si>
  <si>
    <t>عهد غبيس</t>
  </si>
  <si>
    <t>منتهى النعمان</t>
  </si>
  <si>
    <t>دعاء رجب</t>
  </si>
  <si>
    <t>صفا انجق</t>
  </si>
  <si>
    <t>ميسانا ميوسى</t>
  </si>
  <si>
    <t>ندوه عمري</t>
  </si>
  <si>
    <t>حمويه جمعه</t>
  </si>
  <si>
    <t>منى رنكو</t>
  </si>
  <si>
    <t>شيرين</t>
  </si>
  <si>
    <t>دانيا الميداني</t>
  </si>
  <si>
    <t>سها جمعه</t>
  </si>
  <si>
    <t>النشابية</t>
  </si>
  <si>
    <t>غاليه هدروس</t>
  </si>
  <si>
    <t>منار خليل</t>
  </si>
  <si>
    <t>هيثم مصطفى</t>
  </si>
  <si>
    <t>حليمه خمسان</t>
  </si>
  <si>
    <t>وائل مروان</t>
  </si>
  <si>
    <t>رضيه</t>
  </si>
  <si>
    <t>وائل حمودي</t>
  </si>
  <si>
    <t>مها الشمالي</t>
  </si>
  <si>
    <t>راني زحلاوي</t>
  </si>
  <si>
    <t>منير حميدي</t>
  </si>
  <si>
    <t>محمد رضا راضيه</t>
  </si>
  <si>
    <t>وليد نبهان</t>
  </si>
  <si>
    <t>سوسن المدني</t>
  </si>
  <si>
    <t>اسامه الزايد</t>
  </si>
  <si>
    <t>محمد سامر نجيب</t>
  </si>
  <si>
    <t>بهيجه علي عبد الله</t>
  </si>
  <si>
    <t>ثائر ابو خميس</t>
  </si>
  <si>
    <t>بلال بكر</t>
  </si>
  <si>
    <t>مصطفى سحلول</t>
  </si>
  <si>
    <t>احمد عطايا</t>
  </si>
  <si>
    <t>كفاء</t>
  </si>
  <si>
    <t>صفد</t>
  </si>
  <si>
    <t>فادي غزاوي</t>
  </si>
  <si>
    <t>غصون النجار</t>
  </si>
  <si>
    <t>لاره كمون</t>
  </si>
  <si>
    <t>ليبيا</t>
  </si>
  <si>
    <t>نذار</t>
  </si>
  <si>
    <t>محمد مطامير</t>
  </si>
  <si>
    <t>عدي الصلخدي</t>
  </si>
  <si>
    <t>فضيله الرجب</t>
  </si>
  <si>
    <t>انخل</t>
  </si>
  <si>
    <t>ضياء هلال</t>
  </si>
  <si>
    <t>حسام بدر</t>
  </si>
  <si>
    <t>جرعه</t>
  </si>
  <si>
    <t>محمد زهير السقطي</t>
  </si>
  <si>
    <t>دره</t>
  </si>
  <si>
    <t>سامر نصر</t>
  </si>
  <si>
    <t>عبد الرحمن البقاعي</t>
  </si>
  <si>
    <t>حنا سعاده</t>
  </si>
  <si>
    <t>رامي الذيبان</t>
  </si>
  <si>
    <t>محمد قاسم عاشور</t>
  </si>
  <si>
    <t>محمود بستاني عيد</t>
  </si>
  <si>
    <t>عين التينه</t>
  </si>
  <si>
    <t>محمود دركش</t>
  </si>
  <si>
    <t>فتحيه ديب</t>
  </si>
  <si>
    <t>راغب شيخ</t>
  </si>
  <si>
    <t>ايوب الشوكاني</t>
  </si>
  <si>
    <t>روضه صفر</t>
  </si>
  <si>
    <t>محمد يزن الخطيب</t>
  </si>
  <si>
    <t>محمد بدرالدين</t>
  </si>
  <si>
    <t>محمد ضبعان</t>
  </si>
  <si>
    <t>مروه الاطرش</t>
  </si>
  <si>
    <t>ريما الجوهري</t>
  </si>
  <si>
    <t>جاد الله</t>
  </si>
  <si>
    <t>فرنجيه</t>
  </si>
  <si>
    <t>سمر الكردي</t>
  </si>
  <si>
    <t>صفاء عمر</t>
  </si>
  <si>
    <t>سماره عريعر</t>
  </si>
  <si>
    <t>عبد الحليم</t>
  </si>
  <si>
    <t>كحيل</t>
  </si>
  <si>
    <t>ايات معتوق</t>
  </si>
  <si>
    <t>ضحى جرشو</t>
  </si>
  <si>
    <t>صفا الموصللي</t>
  </si>
  <si>
    <t>بنان بكر</t>
  </si>
  <si>
    <t>تحسين</t>
  </si>
  <si>
    <t>زهريه بكر</t>
  </si>
  <si>
    <t>احمديه</t>
  </si>
  <si>
    <t>نانسي اللمداني</t>
  </si>
  <si>
    <t>نايفه الكردي</t>
  </si>
  <si>
    <t>دعاس</t>
  </si>
  <si>
    <t>اميره جحه</t>
  </si>
  <si>
    <t>شهبرين سليمان</t>
  </si>
  <si>
    <t>مهابات</t>
  </si>
  <si>
    <t>سامر البكور</t>
  </si>
  <si>
    <t>لؤي البديره</t>
  </si>
  <si>
    <t>محمد نور اليسقي</t>
  </si>
  <si>
    <t>منيره يونس</t>
  </si>
  <si>
    <t>محمد الزوكاني</t>
  </si>
  <si>
    <t>القنية</t>
  </si>
  <si>
    <t>محمد اياد المزيك</t>
  </si>
  <si>
    <t>وسيم الشيخ</t>
  </si>
  <si>
    <t>محمد عمار يوسف</t>
  </si>
  <si>
    <t>ممتاز</t>
  </si>
  <si>
    <t>جومانه</t>
  </si>
  <si>
    <t>فراس محمود</t>
  </si>
  <si>
    <t>عماد النشيواتي</t>
  </si>
  <si>
    <t>عبدالوكيل</t>
  </si>
  <si>
    <t>محمد شفيق زوربا</t>
  </si>
  <si>
    <t>شاديه اكتع</t>
  </si>
  <si>
    <t>اسامه قشقو</t>
  </si>
  <si>
    <t>نور عجور</t>
  </si>
  <si>
    <t>كنان الحلبي</t>
  </si>
  <si>
    <t>ريم محمد الاسماعيل</t>
  </si>
  <si>
    <t>سماح غنيم</t>
  </si>
  <si>
    <t>رشا شواهين</t>
  </si>
  <si>
    <t>دعاء بصبوص</t>
  </si>
  <si>
    <t>ايناس كيوان</t>
  </si>
  <si>
    <t>سماح قاسم</t>
  </si>
  <si>
    <t>عنتر</t>
  </si>
  <si>
    <t>دعاء عباس</t>
  </si>
  <si>
    <t>سعاد البزره</t>
  </si>
  <si>
    <t>الاء الاسدي</t>
  </si>
  <si>
    <t>دعاء كحلوس</t>
  </si>
  <si>
    <t>رنيم السيوفي</t>
  </si>
  <si>
    <t>سلام شعيريه</t>
  </si>
  <si>
    <t>اديب معلا</t>
  </si>
  <si>
    <t>نظميه نعمان</t>
  </si>
  <si>
    <t>حسن دراج</t>
  </si>
  <si>
    <t>سليمان ابو زيدان</t>
  </si>
  <si>
    <t>وسام رشدان</t>
  </si>
  <si>
    <t>فاطمه سليمان</t>
  </si>
  <si>
    <t>مياس هواش</t>
  </si>
  <si>
    <t>رغداء سلمان</t>
  </si>
  <si>
    <t>احمد النمر</t>
  </si>
  <si>
    <t>سميره الطحان</t>
  </si>
  <si>
    <t>لؤي درويش</t>
  </si>
  <si>
    <t>ابتسام حريز</t>
  </si>
  <si>
    <t>مرسيل الدخيل</t>
  </si>
  <si>
    <t>نايل</t>
  </si>
  <si>
    <t>رنيه</t>
  </si>
  <si>
    <t>فراس ابو زيدان</t>
  </si>
  <si>
    <t>غيداء فلوح</t>
  </si>
  <si>
    <t>رامي البني</t>
  </si>
  <si>
    <t>أمير</t>
  </si>
  <si>
    <t>انيتا سيلفيا ساندر</t>
  </si>
  <si>
    <t>عمر رحال</t>
  </si>
  <si>
    <t>سويدا</t>
  </si>
  <si>
    <t>باسل قريط</t>
  </si>
  <si>
    <t>مروان مؤذن</t>
  </si>
  <si>
    <t>مرح الحريري</t>
  </si>
  <si>
    <t>خليل فرانز</t>
  </si>
  <si>
    <t>نجم</t>
  </si>
  <si>
    <t>معرونه</t>
  </si>
  <si>
    <t>احمد التنبكجي</t>
  </si>
  <si>
    <t>محمد جميل محمود</t>
  </si>
  <si>
    <t>محمد هشام العوا</t>
  </si>
  <si>
    <t>علي علي الابرص</t>
  </si>
  <si>
    <t>مريم حمدوش</t>
  </si>
  <si>
    <t>ريبال حنا</t>
  </si>
  <si>
    <t>ريما الصفدي</t>
  </si>
  <si>
    <t>راميا سليمان</t>
  </si>
  <si>
    <t>عائشه محمد محمد كبير</t>
  </si>
  <si>
    <t>سامح</t>
  </si>
  <si>
    <t>مرام غره</t>
  </si>
  <si>
    <t>فريال السقا</t>
  </si>
  <si>
    <t>مرام ملحم</t>
  </si>
  <si>
    <t>عتاب عصفور</t>
  </si>
  <si>
    <t>شكريه دخل الله</t>
  </si>
  <si>
    <t>محمد شريح</t>
  </si>
  <si>
    <t>هبه حمصي</t>
  </si>
  <si>
    <t>الفت</t>
  </si>
  <si>
    <t>ميساء الدمني</t>
  </si>
  <si>
    <t>ساره ابو شام</t>
  </si>
  <si>
    <t>هبه اللبنى</t>
  </si>
  <si>
    <t>منار نايفه</t>
  </si>
  <si>
    <t>احمدية</t>
  </si>
  <si>
    <t>منار مفضي</t>
  </si>
  <si>
    <t>يامن سليمان</t>
  </si>
  <si>
    <t>ناصرية</t>
  </si>
  <si>
    <t>نور امين</t>
  </si>
  <si>
    <t>رواد غميض</t>
  </si>
  <si>
    <t>بيان عقيد</t>
  </si>
  <si>
    <t>رهام غويش</t>
  </si>
  <si>
    <t>عاطفه</t>
  </si>
  <si>
    <t>وفاء طعمه</t>
  </si>
  <si>
    <t>ايات كحلوس</t>
  </si>
  <si>
    <t>محمد رضوان الداغستاني</t>
  </si>
  <si>
    <t>محمد بهاء الدين</t>
  </si>
  <si>
    <t>مجد الحلقي</t>
  </si>
  <si>
    <t>خديجه الجباوي</t>
  </si>
  <si>
    <t>محمد صياح الخباز</t>
  </si>
  <si>
    <t>محمدسامر</t>
  </si>
  <si>
    <t>تمام دواره</t>
  </si>
  <si>
    <t>مجد دواره</t>
  </si>
  <si>
    <t>سامر تقوى</t>
  </si>
  <si>
    <t>ابراهيم عثمان</t>
  </si>
  <si>
    <t>عبد اللطيف الحمراوي</t>
  </si>
  <si>
    <t>ضياء صيموعه</t>
  </si>
  <si>
    <t>انجال</t>
  </si>
  <si>
    <t>لوهام</t>
  </si>
  <si>
    <t>جينا منصور</t>
  </si>
  <si>
    <t>عقبه قدوره</t>
  </si>
  <si>
    <t>رنده الشايب</t>
  </si>
  <si>
    <t>محمد يزن الحمصي</t>
  </si>
  <si>
    <t>انس رمضان</t>
  </si>
  <si>
    <t>لبنى المجذوب</t>
  </si>
  <si>
    <t>علاء ابو قويدر</t>
  </si>
  <si>
    <t>ليلى عادلي</t>
  </si>
  <si>
    <t>حلال جديداني</t>
  </si>
  <si>
    <t>عبد الرحيم عماره الجزائري</t>
  </si>
  <si>
    <t>روضه زيناتي</t>
  </si>
  <si>
    <t>ياسر خليل</t>
  </si>
  <si>
    <t>عدنان شيخ الشباب</t>
  </si>
  <si>
    <t>حسين كنيفاتي</t>
  </si>
  <si>
    <t>23/5/1989</t>
  </si>
  <si>
    <t>حوريه العليوي</t>
  </si>
  <si>
    <t>رواد قريط</t>
  </si>
  <si>
    <t>وحيد حمود</t>
  </si>
  <si>
    <t>كنانه خليفه</t>
  </si>
  <si>
    <t>ديمه قشلان</t>
  </si>
  <si>
    <t>روان حمدان</t>
  </si>
  <si>
    <t>يوسف كركر</t>
  </si>
  <si>
    <t>فهميه عبد الواحد</t>
  </si>
  <si>
    <t>محمد ياسين كحيل</t>
  </si>
  <si>
    <t>منهل عوض</t>
  </si>
  <si>
    <t>عبد الكريم الاوتاني</t>
  </si>
  <si>
    <t>فاديا نور الدين</t>
  </si>
  <si>
    <t>بشار اركيز</t>
  </si>
  <si>
    <t>غيثاء</t>
  </si>
  <si>
    <t>محمد حاتم سهلي</t>
  </si>
  <si>
    <t>احمد اسعد</t>
  </si>
  <si>
    <t>احمد الوتار</t>
  </si>
  <si>
    <t>ماجده العمري</t>
  </si>
  <si>
    <t>محمد خير قتلان</t>
  </si>
  <si>
    <t>عبد الرحمن الطحان</t>
  </si>
  <si>
    <t>احمد نعيمي</t>
  </si>
  <si>
    <t>محمد حتاحت</t>
  </si>
  <si>
    <t>رمزيه قاسم</t>
  </si>
  <si>
    <t>طرنجه</t>
  </si>
  <si>
    <t>ادبي</t>
  </si>
  <si>
    <t>مروه الحسين</t>
  </si>
  <si>
    <t>محمد صهيب قطه</t>
  </si>
  <si>
    <t>اديبه</t>
  </si>
  <si>
    <t>هديل بكوره</t>
  </si>
  <si>
    <t>محمد نعمان</t>
  </si>
  <si>
    <t>عربيه عباس</t>
  </si>
  <si>
    <t>محمد كردي</t>
  </si>
  <si>
    <t>محمد رضوان سريه</t>
  </si>
  <si>
    <t>محمد رضا</t>
  </si>
  <si>
    <t>رنكه يوسف</t>
  </si>
  <si>
    <t>محمد ماهر روماني</t>
  </si>
  <si>
    <t>مرام</t>
  </si>
  <si>
    <t>مروه الخياط</t>
  </si>
  <si>
    <t>سحبان</t>
  </si>
  <si>
    <t>ايهم بدير</t>
  </si>
  <si>
    <t>خانم حماده</t>
  </si>
  <si>
    <t>محمد السلامات</t>
  </si>
  <si>
    <t>رشا السلوم</t>
  </si>
  <si>
    <t>انتصار فرج</t>
  </si>
  <si>
    <t>رهف شيخو</t>
  </si>
  <si>
    <t>افريقيا</t>
  </si>
  <si>
    <t>سامر عبد المولى</t>
  </si>
  <si>
    <t>ريما شمعه</t>
  </si>
  <si>
    <t>بشيره شمعه</t>
  </si>
  <si>
    <t>جبعدين</t>
  </si>
  <si>
    <t>سميره شيخ البساتنه</t>
  </si>
  <si>
    <t>عبد الهادي العبيد</t>
  </si>
  <si>
    <t>غيداء صعب</t>
  </si>
  <si>
    <t>رولا النحلاوي</t>
  </si>
  <si>
    <t>بيروت</t>
  </si>
  <si>
    <t>امل اسامي</t>
  </si>
  <si>
    <t>رسميه عبد الهادي</t>
  </si>
  <si>
    <t>سلام السعدي</t>
  </si>
  <si>
    <t>أماني البيضا</t>
  </si>
  <si>
    <t>رضا</t>
  </si>
  <si>
    <t>هيام انبوشه</t>
  </si>
  <si>
    <t>رشا تلاوي</t>
  </si>
  <si>
    <t>انشراح</t>
  </si>
  <si>
    <t>لميس جعفر</t>
  </si>
  <si>
    <t>جمانه جعفر</t>
  </si>
  <si>
    <t>ربى عزام</t>
  </si>
  <si>
    <t>عريقه</t>
  </si>
  <si>
    <t>ليلاس المرعشلي</t>
  </si>
  <si>
    <t>روان الزين الرفاعي</t>
  </si>
  <si>
    <t>الاء ابو خشريف</t>
  </si>
  <si>
    <t>فاطمه الصوعه</t>
  </si>
  <si>
    <t>عهد الامعري</t>
  </si>
  <si>
    <t>رهام اللحام</t>
  </si>
  <si>
    <t>ميرفت مقلد</t>
  </si>
  <si>
    <t>نجديه</t>
  </si>
  <si>
    <t>هبه بازرباشي</t>
  </si>
  <si>
    <t>عرفان</t>
  </si>
  <si>
    <t>الاء لبابيدي</t>
  </si>
  <si>
    <t>مروى هواري</t>
  </si>
  <si>
    <t>بدر باسم</t>
  </si>
  <si>
    <t>زهراء الرياحي</t>
  </si>
  <si>
    <t>رنا صبيح</t>
  </si>
  <si>
    <t>نجوى بلقيس</t>
  </si>
  <si>
    <t>دعاء اللبان سحلول</t>
  </si>
  <si>
    <t>اوج عقيل</t>
  </si>
  <si>
    <t>داليا النعسان</t>
  </si>
  <si>
    <t>ياسمين الطعاني</t>
  </si>
  <si>
    <t>امل الاعوج</t>
  </si>
  <si>
    <t>رويدا درويش</t>
  </si>
  <si>
    <t>راما المهدي</t>
  </si>
  <si>
    <t>روان عباس</t>
  </si>
  <si>
    <t>نور الدين عبد الحفيظ</t>
  </si>
  <si>
    <t>محمد علي ابو حسان</t>
  </si>
  <si>
    <t>ايه الكردي</t>
  </si>
  <si>
    <t>بيان اشيتي</t>
  </si>
  <si>
    <t>مريم الكمشه</t>
  </si>
  <si>
    <t>24/1/1991</t>
  </si>
  <si>
    <t>جميل شعار</t>
  </si>
  <si>
    <t>اديل</t>
  </si>
  <si>
    <t>غياث العضل</t>
  </si>
  <si>
    <t>جميل ابو حمدان</t>
  </si>
  <si>
    <t>رضيه القضماني</t>
  </si>
  <si>
    <t>فنزويلا سان فرنندودي ابوري</t>
  </si>
  <si>
    <t>مامون ابو العز</t>
  </si>
  <si>
    <t>محمد حمد</t>
  </si>
  <si>
    <t>مريم داوود</t>
  </si>
  <si>
    <t>نجاح ابراهيم</t>
  </si>
  <si>
    <t>احمد كحيل</t>
  </si>
  <si>
    <t>يسرى علاء الدين</t>
  </si>
  <si>
    <t>حسن نزهت</t>
  </si>
  <si>
    <t>بشرى سعده</t>
  </si>
  <si>
    <t>صافي شوشره</t>
  </si>
  <si>
    <t>مريم شرشار</t>
  </si>
  <si>
    <t>محمد الصباغ</t>
  </si>
  <si>
    <t>محمد فايز شيخ الارض</t>
  </si>
  <si>
    <t>نورس البعزقلي</t>
  </si>
  <si>
    <t>محمود البقاعي</t>
  </si>
  <si>
    <t>اياد الشيخ</t>
  </si>
  <si>
    <t>تركيه البلال</t>
  </si>
  <si>
    <t>محسن كردي</t>
  </si>
  <si>
    <t>محمد انس الحموي الاشقر</t>
  </si>
  <si>
    <t>احمد الرفاعي</t>
  </si>
  <si>
    <t>شرعيه</t>
  </si>
  <si>
    <t>غارية شرقية</t>
  </si>
  <si>
    <t>مؤيد الحوري</t>
  </si>
  <si>
    <t>فرزات ديراني</t>
  </si>
  <si>
    <t>احمد البيطار</t>
  </si>
  <si>
    <t>محاسن الحمصي العطار</t>
  </si>
  <si>
    <t>حوش الصالحية</t>
  </si>
  <si>
    <t>يوسف حجيج</t>
  </si>
  <si>
    <t>احمد السمان</t>
  </si>
  <si>
    <t>علاء محمود</t>
  </si>
  <si>
    <t>مارلين موسى</t>
  </si>
  <si>
    <t>ضياء الدين سلامه</t>
  </si>
  <si>
    <t>شملكان</t>
  </si>
  <si>
    <t>صلاح عبد ربه</t>
  </si>
  <si>
    <t>حسام همشري</t>
  </si>
  <si>
    <t>جوليان الخوري</t>
  </si>
  <si>
    <t>حنا</t>
  </si>
  <si>
    <t>ايوب صفايا</t>
  </si>
  <si>
    <t>رفعات</t>
  </si>
  <si>
    <t>عاصم الاحمر</t>
  </si>
  <si>
    <t>اسامه ابو الهوا</t>
  </si>
  <si>
    <t>عفاف غنوم</t>
  </si>
  <si>
    <t>اشرف غنام</t>
  </si>
  <si>
    <t>سوزان البيروتي</t>
  </si>
  <si>
    <t>عبد الله الحافي</t>
  </si>
  <si>
    <t>غاليه الموصلي</t>
  </si>
  <si>
    <t>فهد العنيني</t>
  </si>
  <si>
    <t>شعاع</t>
  </si>
  <si>
    <t>محمود ابو الجلود</t>
  </si>
  <si>
    <t>نهاد المصري</t>
  </si>
  <si>
    <t>حاتم البني</t>
  </si>
  <si>
    <t>محمد منى</t>
  </si>
  <si>
    <t>وسيم خليل</t>
  </si>
  <si>
    <t>21/3/1992</t>
  </si>
  <si>
    <t>فاطمه عبد الواحد</t>
  </si>
  <si>
    <t>دمسق</t>
  </si>
  <si>
    <t>نور عبد الله</t>
  </si>
  <si>
    <t>احمد الشديدي</t>
  </si>
  <si>
    <t>جديه</t>
  </si>
  <si>
    <t>سدره جاويش</t>
  </si>
  <si>
    <t>محمد ابي مسبحه</t>
  </si>
  <si>
    <t>نضال الشعراني</t>
  </si>
  <si>
    <t>رشا الياسين</t>
  </si>
  <si>
    <t>2005</t>
  </si>
  <si>
    <t>نائله عمر</t>
  </si>
  <si>
    <t>صباح ابو زيتون</t>
  </si>
  <si>
    <t>مروه الجارح</t>
  </si>
  <si>
    <t>سناء علي</t>
  </si>
  <si>
    <t>سلمه زند الحديد</t>
  </si>
  <si>
    <t>ايلينا يوسف</t>
  </si>
  <si>
    <t>هندا عدوان</t>
  </si>
  <si>
    <t>سهوه</t>
  </si>
  <si>
    <t>عفراء مخلوف</t>
  </si>
  <si>
    <t>هبه كلس</t>
  </si>
  <si>
    <t>محمدعامر</t>
  </si>
  <si>
    <t>ايناس كلثوم</t>
  </si>
  <si>
    <t>نجاح البيرقدار</t>
  </si>
  <si>
    <t>ثراء عيسى</t>
  </si>
  <si>
    <t>سحر النابلسي</t>
  </si>
  <si>
    <t>هيام الشاوي</t>
  </si>
  <si>
    <t>لجين حداد</t>
  </si>
  <si>
    <t>احمد ماهر</t>
  </si>
  <si>
    <t>رائده خزنه</t>
  </si>
  <si>
    <t>دانيا حاطوم</t>
  </si>
  <si>
    <t>بني وليد</t>
  </si>
  <si>
    <t>2012</t>
  </si>
  <si>
    <t>الاء نزها</t>
  </si>
  <si>
    <t>فائده</t>
  </si>
  <si>
    <t>بشرى الكيلاني</t>
  </si>
  <si>
    <t>امنه همج</t>
  </si>
  <si>
    <t>اوس صبح</t>
  </si>
  <si>
    <t>الصومعة</t>
  </si>
  <si>
    <t>رهف تللو</t>
  </si>
  <si>
    <t>ايناس العربيد</t>
  </si>
  <si>
    <t>رشا الخليلي</t>
  </si>
  <si>
    <t>لميس عريج</t>
  </si>
  <si>
    <t>راما السمان</t>
  </si>
  <si>
    <t>لين ناصر</t>
  </si>
  <si>
    <t>سوزان ناصر</t>
  </si>
  <si>
    <t>احمد عبيد</t>
  </si>
  <si>
    <t>حنين كركوتلي</t>
  </si>
  <si>
    <t>بسمه الابراهيم</t>
  </si>
  <si>
    <t>انسام عيسات</t>
  </si>
  <si>
    <t>معضمية الشام</t>
  </si>
  <si>
    <t>براءه يعقوب</t>
  </si>
  <si>
    <t>دانه عباس</t>
  </si>
  <si>
    <t>محمد عادل قدادو</t>
  </si>
  <si>
    <t>مؤمن عرفه</t>
  </si>
  <si>
    <t>ظلال</t>
  </si>
  <si>
    <t>لينه الملاح</t>
  </si>
  <si>
    <t>لبنى</t>
  </si>
  <si>
    <t>اسراء تقي</t>
  </si>
  <si>
    <t>رغد قرقماز</t>
  </si>
  <si>
    <t>الين</t>
  </si>
  <si>
    <t>ثابت حجازي</t>
  </si>
  <si>
    <t>الاء الشوفي</t>
  </si>
  <si>
    <t>ادهم</t>
  </si>
  <si>
    <t>ايه السيد احمد</t>
  </si>
  <si>
    <t>ديانا  صبح</t>
  </si>
  <si>
    <t>رنيم الزرعي</t>
  </si>
  <si>
    <t>امل سرميني</t>
  </si>
  <si>
    <t>حنان عفا الرفاعي</t>
  </si>
  <si>
    <t>ايه رستمو</t>
  </si>
  <si>
    <t>جسر الشغور</t>
  </si>
  <si>
    <t>بيسان عواد</t>
  </si>
  <si>
    <t>عمر جوده</t>
  </si>
  <si>
    <t>محمد الخاناتي</t>
  </si>
  <si>
    <t>جمانه مجركش</t>
  </si>
  <si>
    <t>محمد شبيب</t>
  </si>
  <si>
    <t>باسل سلامه</t>
  </si>
  <si>
    <t>ميساء بيضون</t>
  </si>
  <si>
    <t>شفيق المليح</t>
  </si>
  <si>
    <t>عبد المنعم القصاب</t>
  </si>
  <si>
    <t>محمد عدنان النجار</t>
  </si>
  <si>
    <t>حسن القاسمي</t>
  </si>
  <si>
    <t>رشا سقال</t>
  </si>
  <si>
    <t>محمداسامة</t>
  </si>
  <si>
    <t>علي خالد</t>
  </si>
  <si>
    <t>محمد بلطه</t>
  </si>
  <si>
    <t>علا كلس</t>
  </si>
  <si>
    <t>محمد عامر</t>
  </si>
  <si>
    <t>ياسين الديب</t>
  </si>
  <si>
    <t>دارين البقاعي</t>
  </si>
  <si>
    <t>عبدو ادريس</t>
  </si>
  <si>
    <t>محمد سرحان</t>
  </si>
  <si>
    <t>نعيم سنديان</t>
  </si>
  <si>
    <t>محمد سعيد الخضري</t>
  </si>
  <si>
    <t>احمد رحمون</t>
  </si>
  <si>
    <t>رسلان</t>
  </si>
  <si>
    <t>معاذ المحروس</t>
  </si>
  <si>
    <t>مؤمن بلطجي</t>
  </si>
  <si>
    <t>محمد رامي السمان</t>
  </si>
  <si>
    <t>عمر مطرزه</t>
  </si>
  <si>
    <t>عبد الموله العوض</t>
  </si>
  <si>
    <t>مامه</t>
  </si>
  <si>
    <t>مازن الحافي</t>
  </si>
  <si>
    <t>احمد ابو حمده</t>
  </si>
  <si>
    <t>احمد مطر</t>
  </si>
  <si>
    <t>رنيم عنابي</t>
  </si>
  <si>
    <t>إحسان</t>
  </si>
  <si>
    <t>محمد حسن معتوق</t>
  </si>
  <si>
    <t>هديه حموده</t>
  </si>
  <si>
    <t>ايهم اسعد</t>
  </si>
  <si>
    <t>مزيريب</t>
  </si>
  <si>
    <t>محمد الهيمد</t>
  </si>
  <si>
    <t>سراب</t>
  </si>
  <si>
    <t>الصمنين</t>
  </si>
  <si>
    <t>ماهر القصار</t>
  </si>
  <si>
    <t>فراس سكر</t>
  </si>
  <si>
    <t>وردان</t>
  </si>
  <si>
    <t xml:space="preserve">هدى  </t>
  </si>
  <si>
    <t>الكرامة</t>
  </si>
  <si>
    <t>محمود شيخ مخانق</t>
  </si>
  <si>
    <t>مصطفى خلوف</t>
  </si>
  <si>
    <t>يوسف رستمو</t>
  </si>
  <si>
    <t>محمد مالك حمادة</t>
  </si>
  <si>
    <t>مخيم خان الشيح</t>
  </si>
  <si>
    <t>فداء حامد</t>
  </si>
  <si>
    <t>غفران الحلبي</t>
  </si>
  <si>
    <t>اسمه</t>
  </si>
  <si>
    <t>محمد جاويش</t>
  </si>
  <si>
    <t>محمد مأمون الحكيم</t>
  </si>
  <si>
    <t>ضحى القسيم</t>
  </si>
  <si>
    <t>اكرام رحمون</t>
  </si>
  <si>
    <t>محمد معن</t>
  </si>
  <si>
    <t>الصمدانية</t>
  </si>
  <si>
    <t>نور جعفر</t>
  </si>
  <si>
    <t>بلال عنزي</t>
  </si>
  <si>
    <t>مصطفى غزال</t>
  </si>
  <si>
    <t>احمد متيش</t>
  </si>
  <si>
    <t>سليمان قاسم</t>
  </si>
  <si>
    <t>زاره</t>
  </si>
  <si>
    <t>زياد علي</t>
  </si>
  <si>
    <t>محمد شوا</t>
  </si>
  <si>
    <t>عبد الله عواد</t>
  </si>
  <si>
    <t>أبو الحسن</t>
  </si>
  <si>
    <t>وائل عمر</t>
  </si>
  <si>
    <t>ميساء برنبو</t>
  </si>
  <si>
    <t>نهاد العطار</t>
  </si>
  <si>
    <t>وسام الباني الموره لي</t>
  </si>
  <si>
    <t>ثراء الحلبي</t>
  </si>
  <si>
    <t>بيان المنجد</t>
  </si>
  <si>
    <t>منور اسماعيل</t>
  </si>
  <si>
    <t>كارولين جرجوره</t>
  </si>
  <si>
    <t>ناهيه</t>
  </si>
  <si>
    <t>رونى حلال</t>
  </si>
  <si>
    <t>معلولا</t>
  </si>
  <si>
    <t>عهد البهلول</t>
  </si>
  <si>
    <t>رائيده</t>
  </si>
  <si>
    <t>محمود حمدون</t>
  </si>
  <si>
    <t>هشام الشيخ</t>
  </si>
  <si>
    <t>حيدر خير بك</t>
  </si>
  <si>
    <t>اللقبه</t>
  </si>
  <si>
    <t>محمد فارس</t>
  </si>
  <si>
    <t>زيد بشناق</t>
  </si>
  <si>
    <t>نهال</t>
  </si>
  <si>
    <t>عمار دقو</t>
  </si>
  <si>
    <t>محمد البقاعي</t>
  </si>
  <si>
    <t>كامله المصري</t>
  </si>
  <si>
    <t>محمد شيخ اوغلي</t>
  </si>
  <si>
    <t>مها طعمه</t>
  </si>
  <si>
    <t>يوسف عرابي</t>
  </si>
  <si>
    <t>محمد دريد زين الدين</t>
  </si>
  <si>
    <t>بقين</t>
  </si>
  <si>
    <t>عبد الله بلاقسي</t>
  </si>
  <si>
    <t>خالد عبد الباقي</t>
  </si>
  <si>
    <t>محي الدين الشيخ</t>
  </si>
  <si>
    <t>شادي الحلبي</t>
  </si>
  <si>
    <t>جليليه</t>
  </si>
  <si>
    <t>انس ادلبي</t>
  </si>
  <si>
    <t>27/7/1982</t>
  </si>
  <si>
    <t>دريكيش</t>
  </si>
  <si>
    <t>منى دوابي</t>
  </si>
  <si>
    <t>سوزان خير</t>
  </si>
  <si>
    <t>قنوات</t>
  </si>
  <si>
    <t>دعاء هرموش</t>
  </si>
  <si>
    <t>منجد</t>
  </si>
  <si>
    <t>كافات</t>
  </si>
  <si>
    <t>معتصم ابراهيم</t>
  </si>
  <si>
    <t>فلك حجازي</t>
  </si>
  <si>
    <t>عيسى الحداد</t>
  </si>
  <si>
    <t>عبد الرحمن شاهين</t>
  </si>
  <si>
    <t>احمد الجبالي</t>
  </si>
  <si>
    <t>اياد ابو زيتون</t>
  </si>
  <si>
    <t>عدي النجم</t>
  </si>
  <si>
    <t>عمار بوز العسل</t>
  </si>
  <si>
    <t>محمد أيمن</t>
  </si>
  <si>
    <t>محمد الشيخ</t>
  </si>
  <si>
    <t>احمد زياد</t>
  </si>
  <si>
    <t>موريس عزام</t>
  </si>
  <si>
    <t>عفاف نصر الدين</t>
  </si>
  <si>
    <t>عبد الله العائدي</t>
  </si>
  <si>
    <t>آمال عبد المالك</t>
  </si>
  <si>
    <t>2000</t>
  </si>
  <si>
    <t>بشرى تللو</t>
  </si>
  <si>
    <t>نور سويد</t>
  </si>
  <si>
    <t>انعام عزوز</t>
  </si>
  <si>
    <t>انتخاب</t>
  </si>
  <si>
    <t>نور الموسى</t>
  </si>
  <si>
    <t>2006</t>
  </si>
  <si>
    <t>نسرين الحموي</t>
  </si>
  <si>
    <t>شهيره سره</t>
  </si>
  <si>
    <t>كوثر دياب</t>
  </si>
  <si>
    <t>مريم نقرش</t>
  </si>
  <si>
    <t>براءه الحلبي</t>
  </si>
  <si>
    <t>صفاء شطح</t>
  </si>
  <si>
    <t xml:space="preserve">كفرين </t>
  </si>
  <si>
    <t>روان العبد الرزاق</t>
  </si>
  <si>
    <t>غصون دريدي</t>
  </si>
  <si>
    <t>غفران المصري</t>
  </si>
  <si>
    <t>دنيا فرا</t>
  </si>
  <si>
    <t>الاء ماضي</t>
  </si>
  <si>
    <t>منى بكور</t>
  </si>
  <si>
    <t>الهام العم</t>
  </si>
  <si>
    <t>كنانه مبارك</t>
  </si>
  <si>
    <t>بيان الجبان</t>
  </si>
  <si>
    <t>نور النعماني</t>
  </si>
  <si>
    <t>ناديا شهاب الدين</t>
  </si>
  <si>
    <t>صفاء حربجي</t>
  </si>
  <si>
    <t>عبد الله المطر</t>
  </si>
  <si>
    <t>شغف هلال</t>
  </si>
  <si>
    <t>مصطفى البوشي</t>
  </si>
  <si>
    <t>نور التشه</t>
  </si>
  <si>
    <t>غاده الدباس</t>
  </si>
  <si>
    <t>نور سكر</t>
  </si>
  <si>
    <t>محمد ممدوح</t>
  </si>
  <si>
    <t>رؤا الهامش</t>
  </si>
  <si>
    <t>نورالهدى</t>
  </si>
  <si>
    <t>ميس جحى</t>
  </si>
  <si>
    <t>تغريد عبد القادر</t>
  </si>
  <si>
    <t>مياده عبده</t>
  </si>
  <si>
    <t>تاله المصري</t>
  </si>
  <si>
    <t xml:space="preserve">جسر الشغور </t>
  </si>
  <si>
    <t>غاليه مسلماني حريره</t>
  </si>
  <si>
    <t>غاده العبسه</t>
  </si>
  <si>
    <t>بيان السيسي</t>
  </si>
  <si>
    <t>آيه عبود</t>
  </si>
  <si>
    <t>رايه فره</t>
  </si>
  <si>
    <t>ناصر شعبان</t>
  </si>
  <si>
    <t>فراس خشيبون</t>
  </si>
  <si>
    <t>ناديه الحسن</t>
  </si>
  <si>
    <t>عواد</t>
  </si>
  <si>
    <t>فاطمه السليمان</t>
  </si>
  <si>
    <t>فرحه</t>
  </si>
  <si>
    <t>امين الحسن</t>
  </si>
  <si>
    <t>فادي ابو حميد</t>
  </si>
  <si>
    <t>حيدر كحيل</t>
  </si>
  <si>
    <t>محمد ربيع الشيخ قويدر</t>
  </si>
  <si>
    <t>احمد الحاج</t>
  </si>
  <si>
    <t>محمد التيناوي</t>
  </si>
  <si>
    <t>الياس لطف الله</t>
  </si>
  <si>
    <t>حسن حديد</t>
  </si>
  <si>
    <t>عامر القطيفاني</t>
  </si>
  <si>
    <t>محمد حسام الدين</t>
  </si>
  <si>
    <t>هيثم خضرو</t>
  </si>
  <si>
    <t>شاهر</t>
  </si>
  <si>
    <t>محمد صبحي شعيب</t>
  </si>
  <si>
    <t>محمد محروس</t>
  </si>
  <si>
    <t>غدير اسعد</t>
  </si>
  <si>
    <t>الاء</t>
  </si>
  <si>
    <t>عبد الرحمن قوقس</t>
  </si>
  <si>
    <t>محمد مؤيد الكيلاني</t>
  </si>
  <si>
    <t>خالد محاسن</t>
  </si>
  <si>
    <t>حسن الحسن</t>
  </si>
  <si>
    <t>كساب</t>
  </si>
  <si>
    <t>خراب الشحم</t>
  </si>
  <si>
    <t>عدي حمايل</t>
  </si>
  <si>
    <t>ابراهيم بطحه</t>
  </si>
  <si>
    <t>حسام مزهر</t>
  </si>
  <si>
    <t>محمد تقاله</t>
  </si>
  <si>
    <t>عبد الله بركات</t>
  </si>
  <si>
    <t>محمد الخالد</t>
  </si>
  <si>
    <t>محمد نذير حجار</t>
  </si>
  <si>
    <t>غزوان رمضان</t>
  </si>
  <si>
    <t>محمد داري</t>
  </si>
  <si>
    <t>محمد طاهر</t>
  </si>
  <si>
    <t>الياس لبس</t>
  </si>
  <si>
    <t>جرجيت</t>
  </si>
  <si>
    <t>عبد الاله حتاحت</t>
  </si>
  <si>
    <t>ميس</t>
  </si>
  <si>
    <t>بشيره بمبوق</t>
  </si>
  <si>
    <t>عابدين</t>
  </si>
  <si>
    <t>عامر قصار</t>
  </si>
  <si>
    <t>هاديه المصري</t>
  </si>
  <si>
    <t>فادي معتوق</t>
  </si>
  <si>
    <t>غيث طيب</t>
  </si>
  <si>
    <t>مجد سليمان</t>
  </si>
  <si>
    <t>بيرة كفتين</t>
  </si>
  <si>
    <t>احمد مصري</t>
  </si>
  <si>
    <t>الزاهرة الجديدة</t>
  </si>
  <si>
    <t>عمار عبد الوهاب</t>
  </si>
  <si>
    <t>ادلب اطمة</t>
  </si>
  <si>
    <t>امجد الحمد</t>
  </si>
  <si>
    <t>يحيى الرفاعي</t>
  </si>
  <si>
    <t>حمزه زواده</t>
  </si>
  <si>
    <t>محمد فاضل النمر</t>
  </si>
  <si>
    <t>احمد هلال</t>
  </si>
  <si>
    <t>محمد عميره</t>
  </si>
  <si>
    <t>ماهر الحصوه</t>
  </si>
  <si>
    <t>وائل الجراقي</t>
  </si>
  <si>
    <t>اماني الخباز</t>
  </si>
  <si>
    <t>محمود حامد</t>
  </si>
  <si>
    <t>سليمه حامد</t>
  </si>
  <si>
    <t>26/12/1997</t>
  </si>
  <si>
    <t>سمر عرقسوسي</t>
  </si>
  <si>
    <t>27/3/2000</t>
  </si>
  <si>
    <t>احمد الراعي</t>
  </si>
  <si>
    <t>28/7/1998</t>
  </si>
  <si>
    <t>احمد الحايك</t>
  </si>
  <si>
    <t>زين علي</t>
  </si>
  <si>
    <t>عمار حده</t>
  </si>
  <si>
    <t>ناصر عدس</t>
  </si>
  <si>
    <t xml:space="preserve">سحر </t>
  </si>
  <si>
    <t>حنان الجلاد</t>
  </si>
  <si>
    <t>الاء العيسى</t>
  </si>
  <si>
    <t>ساندرا منصور</t>
  </si>
  <si>
    <t>الحان عبد الباقي</t>
  </si>
  <si>
    <t>روند عبد الله</t>
  </si>
  <si>
    <t>غانم</t>
  </si>
  <si>
    <t>خليل الزعبي</t>
  </si>
  <si>
    <t>يزن درويش</t>
  </si>
  <si>
    <t>محمد عمار هيكل</t>
  </si>
  <si>
    <t>احمد علي</t>
  </si>
  <si>
    <t>نبيهه</t>
  </si>
  <si>
    <t>حكر جب الاملس</t>
  </si>
  <si>
    <t>عمار رنكوسي</t>
  </si>
  <si>
    <t>امجد الدراوشه</t>
  </si>
  <si>
    <t>عبد الهادي حاج عبد العال</t>
  </si>
  <si>
    <t>فاتح</t>
  </si>
  <si>
    <t>محمد الاحمد اليوسف</t>
  </si>
  <si>
    <t>لميس الخليل العمر</t>
  </si>
  <si>
    <t>طيبة الامام</t>
  </si>
  <si>
    <t>نزيه شمدين</t>
  </si>
  <si>
    <t>احمد البيات</t>
  </si>
  <si>
    <t>يزن شعبان</t>
  </si>
  <si>
    <t>محمد المساد</t>
  </si>
  <si>
    <t>منال شلاح</t>
  </si>
  <si>
    <t>محمدديب</t>
  </si>
  <si>
    <t>مازن الخرس</t>
  </si>
  <si>
    <t>فتحية</t>
  </si>
  <si>
    <t>نهى البسيط</t>
  </si>
  <si>
    <t>اميره البسيط</t>
  </si>
  <si>
    <t>سوزانا الحداد</t>
  </si>
  <si>
    <t>سماح الزعبي</t>
  </si>
  <si>
    <t>منى سبع الليل</t>
  </si>
  <si>
    <t>دير البخت</t>
  </si>
  <si>
    <t>علا بغدادي</t>
  </si>
  <si>
    <t>هدى علي</t>
  </si>
  <si>
    <t>هبه السقا</t>
  </si>
  <si>
    <t>هبه الله السروجي</t>
  </si>
  <si>
    <t>شذى سعديه</t>
  </si>
  <si>
    <t>مرح حاج علي</t>
  </si>
  <si>
    <t>تقى ظاظا</t>
  </si>
  <si>
    <t>انفال</t>
  </si>
  <si>
    <t>ليلى بكري</t>
  </si>
  <si>
    <t>بكري</t>
  </si>
  <si>
    <t>وادي بردى</t>
  </si>
  <si>
    <t>نغم كنعان</t>
  </si>
  <si>
    <t>رؤى حيدر</t>
  </si>
  <si>
    <t>لينه</t>
  </si>
  <si>
    <t>مصر</t>
  </si>
  <si>
    <t>ديمه المكاري</t>
  </si>
  <si>
    <t>محمد أنس</t>
  </si>
  <si>
    <t>ايه جمران</t>
  </si>
  <si>
    <t>غدق يوسف</t>
  </si>
  <si>
    <t>يارا منصور</t>
  </si>
  <si>
    <t>نديده حمصي</t>
  </si>
  <si>
    <t>نور رجوب</t>
  </si>
  <si>
    <t>رؤى غانم</t>
  </si>
  <si>
    <t>سعاد الحمصي</t>
  </si>
  <si>
    <t>ديمه ابو العيال</t>
  </si>
  <si>
    <t>امنه فرح</t>
  </si>
  <si>
    <t>عبد الباسط</t>
  </si>
  <si>
    <t>محمد صفوان الخطيب</t>
  </si>
  <si>
    <t>عمار جحا</t>
  </si>
  <si>
    <t>عفاف جحا</t>
  </si>
  <si>
    <t>خالد الخصي</t>
  </si>
  <si>
    <t>حفيظه خصي</t>
  </si>
  <si>
    <t>نعمان مياله</t>
  </si>
  <si>
    <t>نزهى</t>
  </si>
  <si>
    <t>بصير</t>
  </si>
  <si>
    <t>محمد الجديع</t>
  </si>
  <si>
    <t>شعاره</t>
  </si>
  <si>
    <t>عبد الرحمن تركماني</t>
  </si>
  <si>
    <t>سقراط محرز</t>
  </si>
  <si>
    <t>سهيلا</t>
  </si>
  <si>
    <t>محمد صلاح الخطيب</t>
  </si>
  <si>
    <t>ضياء الدين</t>
  </si>
  <si>
    <t>باسل كونان</t>
  </si>
  <si>
    <t>رياض قنبر</t>
  </si>
  <si>
    <t>ضيف الله الجاسم</t>
  </si>
  <si>
    <t>مرام الاسعد</t>
  </si>
  <si>
    <t>محمد سامر دره</t>
  </si>
  <si>
    <t>مازنه</t>
  </si>
  <si>
    <t>نادر العص</t>
  </si>
  <si>
    <t>ابراهيم فطيمه</t>
  </si>
  <si>
    <t>ياسر شيخ يوسف</t>
  </si>
  <si>
    <t>ساجده</t>
  </si>
  <si>
    <t>بدر الدين ايوبي</t>
  </si>
  <si>
    <t>محمد بلال سراج باشي</t>
  </si>
  <si>
    <t>حسن درباس</t>
  </si>
  <si>
    <t>غياث الغبره</t>
  </si>
  <si>
    <t>ايمان حمشو</t>
  </si>
  <si>
    <t>عبد الرحمن الكيلاني</t>
  </si>
  <si>
    <t>حازم مرعي</t>
  </si>
  <si>
    <t>سليمان الكريان</t>
  </si>
  <si>
    <t>امونه</t>
  </si>
  <si>
    <t>21/5/1989</t>
  </si>
  <si>
    <t>محمد مجركش</t>
  </si>
  <si>
    <t>دالينا</t>
  </si>
  <si>
    <t>27/7/1997</t>
  </si>
  <si>
    <t>منى عبيد</t>
  </si>
  <si>
    <t>غيداء الشقوف</t>
  </si>
  <si>
    <t>تغريد عبود</t>
  </si>
  <si>
    <t>ربا السمان</t>
  </si>
  <si>
    <t>بدور</t>
  </si>
  <si>
    <t>علا القوتلي</t>
  </si>
  <si>
    <t>فريزه المصري</t>
  </si>
  <si>
    <t>شيرين النصار</t>
  </si>
  <si>
    <t>المسميه</t>
  </si>
  <si>
    <t>ولاء المصري</t>
  </si>
  <si>
    <t>سوزان بجبوج</t>
  </si>
  <si>
    <t>منار كرباج</t>
  </si>
  <si>
    <t>اروى ظاظا</t>
  </si>
  <si>
    <t>هبه اليوسف</t>
  </si>
  <si>
    <t>رهف كواره</t>
  </si>
  <si>
    <t>نغم ابراهيم</t>
  </si>
  <si>
    <t>اسماء خالد</t>
  </si>
  <si>
    <t>الاء الفقير</t>
  </si>
  <si>
    <t>مريم تقاله</t>
  </si>
  <si>
    <t>وجدان نكد</t>
  </si>
  <si>
    <t>سهوة بلاط</t>
  </si>
  <si>
    <t>ديانا خيزران</t>
  </si>
  <si>
    <t>قدسيا هامة</t>
  </si>
  <si>
    <t>ياره ابو لطيف</t>
  </si>
  <si>
    <t>علا كلاوي</t>
  </si>
  <si>
    <t>راما المحايري</t>
  </si>
  <si>
    <t>جوليانا الحلح</t>
  </si>
  <si>
    <t>ناريمان مراد</t>
  </si>
  <si>
    <t>جمال الابراهيم</t>
  </si>
  <si>
    <t>سالي الفرا</t>
  </si>
  <si>
    <t>بانه محمد</t>
  </si>
  <si>
    <t>ياسمين المخلف</t>
  </si>
  <si>
    <t>نور صقر</t>
  </si>
  <si>
    <t>بترياس</t>
  </si>
  <si>
    <t>راما محفوظ</t>
  </si>
  <si>
    <t>لين طرابيشي</t>
  </si>
  <si>
    <t>ايناس النايف</t>
  </si>
  <si>
    <t>قمر عرنوس</t>
  </si>
  <si>
    <t>أريج السرعيني</t>
  </si>
  <si>
    <t>فوزاة</t>
  </si>
  <si>
    <t>مريم السلامه</t>
  </si>
  <si>
    <t>إناس</t>
  </si>
  <si>
    <t>دارين أبوخير</t>
  </si>
  <si>
    <t>مها شلش</t>
  </si>
  <si>
    <t>ملك سعده</t>
  </si>
  <si>
    <t>عمار برغشه</t>
  </si>
  <si>
    <t>لميس مضرب</t>
  </si>
  <si>
    <t>الاء الهيمد</t>
  </si>
  <si>
    <t>مؤمنه محمح</t>
  </si>
  <si>
    <t>محمد بهجت</t>
  </si>
  <si>
    <t>فردوس شموط</t>
  </si>
  <si>
    <t>سكرى</t>
  </si>
  <si>
    <t>فرح انجو</t>
  </si>
  <si>
    <t>محمد مامون</t>
  </si>
  <si>
    <t>مرام الموصللي</t>
  </si>
  <si>
    <t>ميس بنوت</t>
  </si>
  <si>
    <t>حنان السلوم</t>
  </si>
  <si>
    <t>افين الحسن</t>
  </si>
  <si>
    <t xml:space="preserve">عادل </t>
  </si>
  <si>
    <t xml:space="preserve">لاميا </t>
  </si>
  <si>
    <t xml:space="preserve">توكل </t>
  </si>
  <si>
    <t>ميسان مهرات</t>
  </si>
  <si>
    <t>باسمه جاويش</t>
  </si>
  <si>
    <t>سلام الحموري</t>
  </si>
  <si>
    <t>ريم خنصوره</t>
  </si>
  <si>
    <t>سلام جقميري</t>
  </si>
  <si>
    <t>نورمان حاج ابراهيم</t>
  </si>
  <si>
    <t>لبنى الباجقني</t>
  </si>
  <si>
    <t>غيداء القادري</t>
  </si>
  <si>
    <t>حليمة</t>
  </si>
  <si>
    <t>حلبون</t>
  </si>
  <si>
    <t>فاطمه محيسن</t>
  </si>
  <si>
    <t>عبير عباس</t>
  </si>
  <si>
    <t>صباح الدوخي</t>
  </si>
  <si>
    <t>26/2/1997</t>
  </si>
  <si>
    <t>بيت عانا</t>
  </si>
  <si>
    <t>وسام دبوس</t>
  </si>
  <si>
    <t>منتهى دبوس</t>
  </si>
  <si>
    <t>محمد الرمضان اليونس</t>
  </si>
  <si>
    <t>المحروسه</t>
  </si>
  <si>
    <t>2004</t>
  </si>
  <si>
    <t>شادي العر</t>
  </si>
  <si>
    <t>ايمان السعدي</t>
  </si>
  <si>
    <t>احمد كنعان</t>
  </si>
  <si>
    <t>فاطمه بنيان</t>
  </si>
  <si>
    <t>لؤي مكحل</t>
  </si>
  <si>
    <t>فادي ابو فخر</t>
  </si>
  <si>
    <t>بثينه ابو فخر</t>
  </si>
  <si>
    <t>عدنان العيد</t>
  </si>
  <si>
    <t>علاء الدين الكيلاني</t>
  </si>
  <si>
    <t>محمد رامز سرميني</t>
  </si>
  <si>
    <t>ساره سيوفي</t>
  </si>
  <si>
    <t>غنوه المؤذن</t>
  </si>
  <si>
    <t>محمد اياد خلوف</t>
  </si>
  <si>
    <t>مصطفى الكناش</t>
  </si>
  <si>
    <t>غياث درزي</t>
  </si>
  <si>
    <t>حمزه الغضبان</t>
  </si>
  <si>
    <t>محمد اشرف</t>
  </si>
  <si>
    <t>اشرف العياص</t>
  </si>
  <si>
    <t xml:space="preserve">مشفى سويداء </t>
  </si>
  <si>
    <t>فراس عطايا</t>
  </si>
  <si>
    <t>بشير حيدر</t>
  </si>
  <si>
    <t>عبد الرحمن شربجي</t>
  </si>
  <si>
    <t>مها طبوش</t>
  </si>
  <si>
    <t>فادي بشر</t>
  </si>
  <si>
    <t>حمزه الحوراني</t>
  </si>
  <si>
    <t>احمد القاضي</t>
  </si>
  <si>
    <t>جمال الواوي</t>
  </si>
  <si>
    <t>محمد نور سنطيحه</t>
  </si>
  <si>
    <t>غياث الراس</t>
  </si>
  <si>
    <t>جومانا</t>
  </si>
  <si>
    <t>محمد عرابي</t>
  </si>
  <si>
    <t>محمد الشربجي</t>
  </si>
  <si>
    <t>روضه البيطار</t>
  </si>
  <si>
    <t>محمود حميد</t>
  </si>
  <si>
    <t>خديجه احمد</t>
  </si>
  <si>
    <t>هبه غرز الدين</t>
  </si>
  <si>
    <t>محمد فادي توبان</t>
  </si>
  <si>
    <t>موسى ناصر</t>
  </si>
  <si>
    <t>جوني</t>
  </si>
  <si>
    <t>عبدو الصيدناوي</t>
  </si>
  <si>
    <t>محمد القوتلي</t>
  </si>
  <si>
    <t>ياسين ريحاوي</t>
  </si>
  <si>
    <t>تمام خليل</t>
  </si>
  <si>
    <t>تنورين</t>
  </si>
  <si>
    <t>عدنان القباني</t>
  </si>
  <si>
    <t>سوسن جوبي</t>
  </si>
  <si>
    <t>مازن مرعي</t>
  </si>
  <si>
    <t>ايمان الأنقر</t>
  </si>
  <si>
    <t>حسين قرصيفي</t>
  </si>
  <si>
    <t>وسيم سوسق</t>
  </si>
  <si>
    <t>اكرم نقشبندي</t>
  </si>
  <si>
    <t>حمزه خليفه</t>
  </si>
  <si>
    <t>عبد الله بيطار</t>
  </si>
  <si>
    <t>محمدسعدالدين</t>
  </si>
  <si>
    <t>نهله المحمد</t>
  </si>
  <si>
    <t>ايمن الفيومي</t>
  </si>
  <si>
    <t>عبد الرحمن الجاويش</t>
  </si>
  <si>
    <t>محمد عنبره</t>
  </si>
  <si>
    <t>محمد وسيم كريم</t>
  </si>
  <si>
    <t>فارس مظلوم</t>
  </si>
  <si>
    <t>عنان</t>
  </si>
  <si>
    <t>مجد خضر</t>
  </si>
  <si>
    <t>محمد حسين الديك</t>
  </si>
  <si>
    <t>ديالا الديك</t>
  </si>
  <si>
    <t>دموما</t>
  </si>
  <si>
    <t>محمد يامن الغماز</t>
  </si>
  <si>
    <t>20/6/1999</t>
  </si>
  <si>
    <t xml:space="preserve">رنكوس </t>
  </si>
  <si>
    <t>حسن الكهنوش</t>
  </si>
  <si>
    <t>مجد الدين عيسى</t>
  </si>
  <si>
    <t>محمد طارق ياسمينه</t>
  </si>
  <si>
    <t>سحر النميري</t>
  </si>
  <si>
    <t>باسمه حسون</t>
  </si>
  <si>
    <t>نور الزعبي</t>
  </si>
  <si>
    <t>آلاء حاجي عوض</t>
  </si>
  <si>
    <t>عدي ضو</t>
  </si>
  <si>
    <t>صفوان النبواني</t>
  </si>
  <si>
    <t>اشتياق</t>
  </si>
  <si>
    <t>مبيا</t>
  </si>
  <si>
    <t>رهف عباس</t>
  </si>
  <si>
    <t>إيمان السيد</t>
  </si>
  <si>
    <t>ملك السيد</t>
  </si>
  <si>
    <t>محمد وجيه المرابط</t>
  </si>
  <si>
    <t>انس الحسين</t>
  </si>
  <si>
    <t>صباح ناعوره</t>
  </si>
  <si>
    <t>اماني والي</t>
  </si>
  <si>
    <t>حسام زين</t>
  </si>
  <si>
    <t>يسرى كوكش</t>
  </si>
  <si>
    <t>صلاح الدين كرنوس</t>
  </si>
  <si>
    <t>سالي دعبول</t>
  </si>
  <si>
    <t>لمى ابازيد</t>
  </si>
  <si>
    <t>اروى سعيد</t>
  </si>
  <si>
    <t>اسامه ضعضي</t>
  </si>
  <si>
    <t>انس الكركي</t>
  </si>
  <si>
    <t>باسل الماضي</t>
  </si>
  <si>
    <t>بيان حسن</t>
  </si>
  <si>
    <t>نظمي</t>
  </si>
  <si>
    <t>فاتن حمصي</t>
  </si>
  <si>
    <t>محمد ابراهيم</t>
  </si>
  <si>
    <t>جوزفين</t>
  </si>
  <si>
    <t>المشرفه</t>
  </si>
  <si>
    <t>مدين العرجه</t>
  </si>
  <si>
    <t>احمد الخيمي</t>
  </si>
  <si>
    <t>احمد حماده</t>
  </si>
  <si>
    <t>عبير غزال</t>
  </si>
  <si>
    <t>احمد عمشه</t>
  </si>
  <si>
    <t>سليمان ابو الهوى</t>
  </si>
  <si>
    <t>رغداء جاويش</t>
  </si>
  <si>
    <t>صافي السمان</t>
  </si>
  <si>
    <t>امتياز</t>
  </si>
  <si>
    <t>عبد الله الياسين</t>
  </si>
  <si>
    <t>علي حرزون</t>
  </si>
  <si>
    <t>عمير الحلاق</t>
  </si>
  <si>
    <t>فوزيه الاشقر الحموي</t>
  </si>
  <si>
    <t>محمد نعيم بكوره</t>
  </si>
  <si>
    <t>روبه</t>
  </si>
  <si>
    <t>هيفاء مطر</t>
  </si>
  <si>
    <t>حلا العبد الله</t>
  </si>
  <si>
    <t>احمد مشخص</t>
  </si>
  <si>
    <t>انور الشيخ قويدر</t>
  </si>
  <si>
    <t>جعفر الرحيه</t>
  </si>
  <si>
    <t>حياه المصري</t>
  </si>
  <si>
    <t>خالد اسعد</t>
  </si>
  <si>
    <t>هيلا الخضر</t>
  </si>
  <si>
    <t>سعيد الحسن</t>
  </si>
  <si>
    <t>صفيه ياسين</t>
  </si>
  <si>
    <t>ليليان</t>
  </si>
  <si>
    <t>كفر شاغر</t>
  </si>
  <si>
    <t>علاء الخطيب</t>
  </si>
  <si>
    <t>مارع</t>
  </si>
  <si>
    <t>مرام دحدوح</t>
  </si>
  <si>
    <t>نيرمين داود</t>
  </si>
  <si>
    <t>يسرا</t>
  </si>
  <si>
    <t>وصال مسعود</t>
  </si>
  <si>
    <t>يوسف دحله</t>
  </si>
  <si>
    <t>احسان حمدان</t>
  </si>
  <si>
    <t>ايمان حاج حسين</t>
  </si>
  <si>
    <t>بتول النبكي</t>
  </si>
  <si>
    <t>18/14/1990</t>
  </si>
  <si>
    <t>دمشق108</t>
  </si>
  <si>
    <t>توفيق احمد</t>
  </si>
  <si>
    <t>صديقه</t>
  </si>
  <si>
    <t>حنان ابو قنصول</t>
  </si>
  <si>
    <t>ميسون الجرماني</t>
  </si>
  <si>
    <t>خالد الحسن</t>
  </si>
  <si>
    <t>الصبورة</t>
  </si>
  <si>
    <t>راما محيسن</t>
  </si>
  <si>
    <t>ندى عزيزه</t>
  </si>
  <si>
    <t>رشا بيروتي</t>
  </si>
  <si>
    <t>ريم بكداش</t>
  </si>
  <si>
    <t>محمدهاشم</t>
  </si>
  <si>
    <t>28/6/1991</t>
  </si>
  <si>
    <t>سالي الفرح</t>
  </si>
  <si>
    <t>ميلاد</t>
  </si>
  <si>
    <t>سليمان عباس</t>
  </si>
  <si>
    <t>آمنه علي</t>
  </si>
  <si>
    <t>طلال الصباغ</t>
  </si>
  <si>
    <t>محمد وحيد</t>
  </si>
  <si>
    <t xml:space="preserve">أمل </t>
  </si>
  <si>
    <t>24/1/1998</t>
  </si>
  <si>
    <t>عبد الله العوض</t>
  </si>
  <si>
    <t>عدنان بصبوص</t>
  </si>
  <si>
    <t>علاء الدين مطر</t>
  </si>
  <si>
    <t>عمرو علوي</t>
  </si>
  <si>
    <t>لميس بيطار</t>
  </si>
  <si>
    <t>ليث الحسن</t>
  </si>
  <si>
    <t>شهيره هزيم</t>
  </si>
  <si>
    <t>25/8/2000</t>
  </si>
  <si>
    <t>مجد بدر</t>
  </si>
  <si>
    <t>فاتنه جمعه</t>
  </si>
  <si>
    <t>محمد اويس الاحمر</t>
  </si>
  <si>
    <t>نذيره الطحان</t>
  </si>
  <si>
    <t>محمد خير علايا</t>
  </si>
  <si>
    <t>محمد رحيم</t>
  </si>
  <si>
    <t>محمد سامر موصللي</t>
  </si>
  <si>
    <t>محمد شمس</t>
  </si>
  <si>
    <t>محمد عمر شخاشيرو</t>
  </si>
  <si>
    <t>محمود نور الدين</t>
  </si>
  <si>
    <t>منير برجاس</t>
  </si>
  <si>
    <t xml:space="preserve">بيان </t>
  </si>
  <si>
    <t>مهدي خليل</t>
  </si>
  <si>
    <t>مهند الربداوي</t>
  </si>
  <si>
    <t>نور تقي الدين</t>
  </si>
  <si>
    <t>هاله سري</t>
  </si>
  <si>
    <t>هبه الله النوفي</t>
  </si>
  <si>
    <t>هولو حيدر</t>
  </si>
  <si>
    <t>29/8/1999</t>
  </si>
  <si>
    <t xml:space="preserve">يبرود </t>
  </si>
  <si>
    <t>اوس سلمان</t>
  </si>
  <si>
    <t>لورى</t>
  </si>
  <si>
    <t>اماني مناديلي</t>
  </si>
  <si>
    <t>انس الدعاس</t>
  </si>
  <si>
    <t>اية الله الميداني</t>
  </si>
  <si>
    <t>جمانة</t>
  </si>
  <si>
    <t>أروى القيم</t>
  </si>
  <si>
    <t>بتول الحلبي</t>
  </si>
  <si>
    <t>براءه الكنج</t>
  </si>
  <si>
    <t>بشار سلعس</t>
  </si>
  <si>
    <t>حاتم مارديني</t>
  </si>
  <si>
    <t>خلدون الكردي</t>
  </si>
  <si>
    <t>كفر العواميد</t>
  </si>
  <si>
    <t>دعاء الهابط</t>
  </si>
  <si>
    <t>24/5/1994</t>
  </si>
  <si>
    <t>ربى الخطيب</t>
  </si>
  <si>
    <t>اريوف ذيب</t>
  </si>
  <si>
    <t>الثعلة</t>
  </si>
  <si>
    <t>رغد دلال</t>
  </si>
  <si>
    <t>سها حسن</t>
  </si>
  <si>
    <t>سوسن اليوسف</t>
  </si>
  <si>
    <t>شلهوم</t>
  </si>
  <si>
    <t>خشوف</t>
  </si>
  <si>
    <t>ام الطيور</t>
  </si>
  <si>
    <t>طارق عكو</t>
  </si>
  <si>
    <t>30/4/1978</t>
  </si>
  <si>
    <t>محمد العص</t>
  </si>
  <si>
    <t>محمد حب الرمان</t>
  </si>
  <si>
    <t>عزه</t>
  </si>
  <si>
    <t>محمد كامل العطار</t>
  </si>
  <si>
    <t>مقبوله الحجلي</t>
  </si>
  <si>
    <t>وداد الكويفي</t>
  </si>
  <si>
    <t>ياسمين الرشيد</t>
  </si>
  <si>
    <t>يحيى قوقس</t>
  </si>
  <si>
    <t>احمد تكله</t>
  </si>
  <si>
    <t>سناء المحل</t>
  </si>
  <si>
    <t>غصبي</t>
  </si>
  <si>
    <t>وطفه</t>
  </si>
  <si>
    <t>الشعفه</t>
  </si>
  <si>
    <t>علا الحكيم</t>
  </si>
  <si>
    <t>عيد القاموع</t>
  </si>
  <si>
    <t>فتون الاجرد</t>
  </si>
  <si>
    <t>فهد قدوره</t>
  </si>
  <si>
    <t>لجين زعتر</t>
  </si>
  <si>
    <t xml:space="preserve">جميل </t>
  </si>
  <si>
    <t>فهيمه</t>
  </si>
  <si>
    <t>محمد علي حجازي</t>
  </si>
  <si>
    <t>محمد وليد اللحام</t>
  </si>
  <si>
    <t>مهند الاجرد</t>
  </si>
  <si>
    <t>نور السويداني</t>
  </si>
  <si>
    <t>وليد الموسى</t>
  </si>
  <si>
    <t>القوريه</t>
  </si>
  <si>
    <t>معروف كشور</t>
  </si>
  <si>
    <t>ايناس بدران</t>
  </si>
  <si>
    <t>هيفاء عرفه</t>
  </si>
  <si>
    <t>نهيل</t>
  </si>
  <si>
    <t>رهف خساره</t>
  </si>
  <si>
    <t>ياسمين تركماني</t>
  </si>
  <si>
    <t>ملاذ عباس</t>
  </si>
  <si>
    <t>السوق</t>
  </si>
  <si>
    <t>احمد العوض</t>
  </si>
  <si>
    <t>آمنة</t>
  </si>
  <si>
    <t>عبد القادر شربجي</t>
  </si>
  <si>
    <t>كرم الله عكنان</t>
  </si>
  <si>
    <t>محمد صبحي ظاظا</t>
  </si>
  <si>
    <t>هوندا</t>
  </si>
  <si>
    <t>رهام جمول</t>
  </si>
  <si>
    <t>ميساء الحمصي</t>
  </si>
  <si>
    <t>محمد الخليفه</t>
  </si>
  <si>
    <t>رشا قبلان</t>
  </si>
  <si>
    <t>بيان الحلبي</t>
  </si>
  <si>
    <t>روان الحموي</t>
  </si>
  <si>
    <t>حسام الدين حمود</t>
  </si>
  <si>
    <t>مناف جبر</t>
  </si>
  <si>
    <t>محمود البرادعي</t>
  </si>
  <si>
    <t>محمد زياد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</si>
</sst>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83" x14ac:knownFonts="1">
    <font>
      <sz val="11"/>
      <color theme="1"/>
      <name val="Arial"/>
      <family val="2"/>
      <scheme val="minor"/>
    </font>
    <font>
      <sz val="11"/>
      <color theme="1"/>
      <name val="Arial"/>
      <family val="2"/>
      <charset val="178"/>
      <scheme val="minor"/>
    </font>
    <font>
      <b/>
      <sz val="12"/>
      <name val="Arial"/>
      <family val="2"/>
    </font>
    <font>
      <b/>
      <sz val="12"/>
      <name val="Sakkal Majalla"/>
    </font>
    <font>
      <b/>
      <sz val="11"/>
      <name val="Arial"/>
      <family val="2"/>
    </font>
    <font>
      <sz val="12"/>
      <name val="Arial"/>
      <family val="2"/>
    </font>
    <font>
      <sz val="14"/>
      <name val="Arial"/>
      <family val="2"/>
    </font>
    <font>
      <sz val="10"/>
      <name val="Arial"/>
      <family val="2"/>
    </font>
    <font>
      <sz val="10"/>
      <name val="Traditional Arabic"/>
      <family val="1"/>
    </font>
    <font>
      <sz val="11"/>
      <color theme="0"/>
      <name val="Arial"/>
      <family val="2"/>
      <scheme val="minor"/>
    </font>
    <font>
      <u/>
      <sz val="10"/>
      <color theme="10"/>
      <name val="Arial"/>
      <family val="2"/>
    </font>
    <font>
      <sz val="11"/>
      <color rgb="FFFF0000"/>
      <name val="Arial"/>
      <family val="2"/>
      <scheme val="minor"/>
    </font>
    <font>
      <b/>
      <sz val="16"/>
      <color rgb="FFFF0000"/>
      <name val="Arial"/>
      <family val="2"/>
    </font>
    <font>
      <b/>
      <sz val="12"/>
      <color rgb="FFFF0000"/>
      <name val="Arial"/>
      <family val="2"/>
    </font>
    <font>
      <sz val="12"/>
      <color theme="1"/>
      <name val="Arial"/>
      <family val="2"/>
      <scheme val="minor"/>
    </font>
    <font>
      <b/>
      <sz val="12"/>
      <color theme="1"/>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0"/>
      <name val="Arial"/>
      <family val="2"/>
      <scheme val="minor"/>
    </font>
    <font>
      <b/>
      <sz val="14"/>
      <color theme="8" tint="-0.249977111117893"/>
      <name val="Arial"/>
      <family val="2"/>
      <scheme val="minor"/>
    </font>
    <font>
      <b/>
      <sz val="14"/>
      <name val="Arial"/>
      <family val="2"/>
      <scheme val="minor"/>
    </font>
    <font>
      <b/>
      <sz val="12"/>
      <color theme="0"/>
      <name val="Arial"/>
      <family val="2"/>
    </font>
    <font>
      <b/>
      <sz val="16"/>
      <color theme="0"/>
      <name val="Arial"/>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Arial"/>
      <family val="2"/>
      <scheme val="minor"/>
    </font>
    <font>
      <sz val="8"/>
      <name val="Arial"/>
      <family val="2"/>
      <scheme val="minor"/>
    </font>
    <font>
      <b/>
      <u/>
      <sz val="12"/>
      <color theme="0"/>
      <name val="Arial"/>
      <family val="2"/>
    </font>
    <font>
      <sz val="14"/>
      <color theme="0"/>
      <name val="Arial"/>
      <family val="2"/>
    </font>
    <font>
      <sz val="12"/>
      <color theme="0"/>
      <name val="Arial"/>
      <family val="2"/>
    </font>
    <font>
      <b/>
      <sz val="12"/>
      <color theme="0"/>
      <name val="Arial"/>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sz val="12"/>
      <color rgb="FFFF0000"/>
      <name val="Arial"/>
      <family val="2"/>
    </font>
    <font>
      <sz val="11"/>
      <color rgb="FFFF0000"/>
      <name val="Arial"/>
      <family val="2"/>
    </font>
    <font>
      <b/>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8"/>
      <color rgb="FFFF0000"/>
      <name val="Arial"/>
      <family val="2"/>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16"/>
      <color theme="1"/>
      <name val="Arial"/>
      <family val="2"/>
    </font>
    <font>
      <sz val="20"/>
      <color theme="1"/>
      <name val="Arial"/>
      <family val="2"/>
    </font>
    <font>
      <b/>
      <sz val="12"/>
      <color theme="0"/>
      <name val="Sakkal Majalla"/>
    </font>
    <font>
      <sz val="16"/>
      <color theme="1"/>
      <name val="Sakkal Majalla"/>
    </font>
  </fonts>
  <fills count="2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C00000"/>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s>
  <borders count="145">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dashed">
        <color indexed="64"/>
      </left>
      <right style="medium">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right style="medium">
        <color theme="0"/>
      </right>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thin">
        <color auto="1"/>
      </left>
      <right style="double">
        <color auto="1"/>
      </right>
      <top/>
      <bottom/>
      <diagonal/>
    </border>
    <border>
      <left style="double">
        <color indexed="64"/>
      </left>
      <right style="thin">
        <color indexed="64"/>
      </right>
      <top/>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s>
  <cellStyleXfs count="7">
    <xf numFmtId="0" fontId="0" fillId="0" borderId="0"/>
    <xf numFmtId="0" fontId="10" fillId="0" borderId="0" applyNumberFormat="0" applyFill="0" applyBorder="0" applyAlignment="0" applyProtection="0"/>
    <xf numFmtId="0" fontId="7" fillId="0" borderId="0"/>
    <xf numFmtId="0" fontId="8" fillId="0" borderId="0"/>
    <xf numFmtId="0" fontId="7" fillId="0" borderId="0"/>
    <xf numFmtId="0" fontId="41" fillId="0" borderId="0"/>
    <xf numFmtId="0" fontId="1" fillId="0" borderId="0"/>
  </cellStyleXfs>
  <cellXfs count="489">
    <xf numFmtId="0" fontId="0" fillId="0" borderId="0" xfId="0"/>
    <xf numFmtId="0" fontId="0" fillId="0" borderId="0" xfId="0" applyProtection="1">
      <protection hidden="1"/>
    </xf>
    <xf numFmtId="0" fontId="12" fillId="0" borderId="0" xfId="0" applyFont="1" applyAlignment="1" applyProtection="1">
      <alignment vertical="center"/>
      <protection hidden="1"/>
    </xf>
    <xf numFmtId="0" fontId="0" fillId="0" borderId="0" xfId="0" applyAlignment="1" applyProtection="1">
      <alignment horizontal="center" vertical="center"/>
      <protection hidden="1"/>
    </xf>
    <xf numFmtId="0" fontId="17" fillId="7" borderId="13" xfId="0" applyFont="1" applyFill="1" applyBorder="1" applyAlignment="1">
      <alignment horizontal="center" vertical="center"/>
    </xf>
    <xf numFmtId="0" fontId="3" fillId="7" borderId="13" xfId="0" applyFont="1" applyFill="1" applyBorder="1" applyAlignment="1">
      <alignment horizontal="center" vertical="center"/>
    </xf>
    <xf numFmtId="0" fontId="17" fillId="7" borderId="14" xfId="0" applyFont="1" applyFill="1" applyBorder="1" applyAlignment="1">
      <alignment horizontal="center" vertical="center"/>
    </xf>
    <xf numFmtId="0" fontId="0" fillId="5" borderId="15" xfId="0" applyFill="1" applyBorder="1" applyAlignment="1" applyProtection="1">
      <alignment wrapText="1"/>
      <protection locked="0"/>
    </xf>
    <xf numFmtId="49" fontId="0" fillId="5" borderId="15" xfId="0" applyNumberFormat="1" applyFill="1" applyBorder="1" applyAlignment="1" applyProtection="1">
      <alignment wrapText="1"/>
      <protection locked="0"/>
    </xf>
    <xf numFmtId="0" fontId="9" fillId="0" borderId="0" xfId="0" applyFont="1"/>
    <xf numFmtId="49" fontId="17" fillId="7" borderId="14" xfId="0" applyNumberFormat="1" applyFont="1" applyFill="1" applyBorder="1" applyAlignment="1">
      <alignment horizontal="center" vertical="center"/>
    </xf>
    <xf numFmtId="49" fontId="0" fillId="0" borderId="0" xfId="0" applyNumberFormat="1"/>
    <xf numFmtId="0" fontId="19" fillId="0" borderId="0" xfId="0" applyFont="1" applyAlignment="1" applyProtection="1">
      <alignment vertical="center"/>
      <protection hidden="1"/>
    </xf>
    <xf numFmtId="0" fontId="19"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4" fillId="0" borderId="0" xfId="0" applyFont="1" applyAlignment="1" applyProtection="1">
      <alignment horizontal="center" vertical="center"/>
      <protection hidden="1"/>
    </xf>
    <xf numFmtId="0" fontId="14" fillId="0" borderId="0" xfId="0" applyFont="1" applyProtection="1">
      <protection hidden="1"/>
    </xf>
    <xf numFmtId="0" fontId="21" fillId="9" borderId="24" xfId="0" applyFont="1" applyFill="1" applyBorder="1" applyAlignment="1" applyProtection="1">
      <alignment horizontal="center" vertical="center"/>
      <protection hidden="1"/>
    </xf>
    <xf numFmtId="0" fontId="21" fillId="9" borderId="25" xfId="0" applyFont="1" applyFill="1" applyBorder="1" applyAlignment="1" applyProtection="1">
      <alignment horizontal="center" vertical="center"/>
      <protection hidden="1"/>
    </xf>
    <xf numFmtId="14" fontId="21" fillId="9" borderId="25"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0" fillId="0" borderId="0" xfId="0" applyAlignment="1">
      <alignment wrapText="1"/>
    </xf>
    <xf numFmtId="0" fontId="27" fillId="0" borderId="0" xfId="0" applyFont="1"/>
    <xf numFmtId="0" fontId="26" fillId="0" borderId="0" xfId="0" applyFont="1" applyAlignment="1">
      <alignment horizontal="center"/>
    </xf>
    <xf numFmtId="0" fontId="26" fillId="0" borderId="0" xfId="0" applyFont="1"/>
    <xf numFmtId="0" fontId="32" fillId="9" borderId="64" xfId="1" applyFont="1" applyFill="1" applyBorder="1"/>
    <xf numFmtId="0" fontId="35" fillId="0" borderId="0" xfId="0" applyFont="1"/>
    <xf numFmtId="0" fontId="35" fillId="0" borderId="0" xfId="0" applyFont="1" applyAlignment="1">
      <alignment horizontal="center"/>
    </xf>
    <xf numFmtId="0" fontId="38" fillId="0" borderId="0" xfId="1" applyFont="1" applyFill="1" applyBorder="1" applyAlignment="1">
      <alignment vertical="center" wrapText="1"/>
    </xf>
    <xf numFmtId="0" fontId="38" fillId="0" borderId="0" xfId="1" applyFont="1" applyFill="1" applyAlignment="1"/>
    <xf numFmtId="0" fontId="11" fillId="0" borderId="0" xfId="0" applyFont="1" applyProtection="1">
      <protection hidden="1"/>
    </xf>
    <xf numFmtId="0" fontId="18" fillId="0" borderId="0" xfId="0" applyFont="1" applyAlignment="1" applyProtection="1">
      <alignment vertical="center"/>
      <protection hidden="1"/>
    </xf>
    <xf numFmtId="0" fontId="23" fillId="0" borderId="0" xfId="0" applyFont="1" applyAlignment="1" applyProtection="1">
      <alignment vertical="center"/>
      <protection hidden="1"/>
    </xf>
    <xf numFmtId="0" fontId="25"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3" fillId="0" borderId="0" xfId="0" applyFont="1" applyAlignment="1" applyProtection="1">
      <alignment vertical="center" shrinkToFit="1"/>
      <protection hidden="1"/>
    </xf>
    <xf numFmtId="0" fontId="23" fillId="0" borderId="0" xfId="0" applyFont="1" applyProtection="1">
      <protection hidden="1"/>
    </xf>
    <xf numFmtId="0" fontId="17" fillId="7" borderId="109" xfId="0" applyFont="1" applyFill="1" applyBorder="1" applyAlignment="1">
      <alignment horizontal="center" vertical="center"/>
    </xf>
    <xf numFmtId="0" fontId="0" fillId="5" borderId="110" xfId="0" applyFill="1" applyBorder="1" applyAlignment="1" applyProtection="1">
      <alignment wrapText="1"/>
      <protection locked="0"/>
    </xf>
    <xf numFmtId="0" fontId="47" fillId="0" borderId="0" xfId="0" applyFont="1" applyAlignment="1" applyProtection="1">
      <alignment vertical="center"/>
      <protection hidden="1"/>
    </xf>
    <xf numFmtId="0" fontId="45" fillId="0" borderId="0" xfId="0" applyFont="1" applyAlignment="1" applyProtection="1">
      <alignment vertical="center" shrinkToFit="1"/>
      <protection hidden="1"/>
    </xf>
    <xf numFmtId="0" fontId="23" fillId="0" borderId="0" xfId="0" applyFont="1" applyAlignment="1" applyProtection="1">
      <alignment horizontal="center" vertical="center" shrinkToFit="1"/>
      <protection hidden="1"/>
    </xf>
    <xf numFmtId="0" fontId="43" fillId="0" borderId="0" xfId="1" applyFont="1" applyFill="1" applyBorder="1" applyAlignment="1" applyProtection="1">
      <alignment vertical="center"/>
      <protection hidden="1"/>
    </xf>
    <xf numFmtId="0" fontId="43" fillId="0" borderId="0" xfId="1" applyFont="1" applyFill="1" applyBorder="1" applyAlignment="1" applyProtection="1">
      <alignment vertical="center" wrapText="1"/>
      <protection hidden="1"/>
    </xf>
    <xf numFmtId="0" fontId="44" fillId="0" borderId="0" xfId="1" applyFont="1" applyFill="1" applyBorder="1" applyAlignment="1" applyProtection="1">
      <alignment vertical="center" wrapText="1"/>
      <protection hidden="1"/>
    </xf>
    <xf numFmtId="0" fontId="25" fillId="0" borderId="0" xfId="0" applyFont="1" applyAlignment="1" applyProtection="1">
      <alignment horizontal="center" vertical="center"/>
      <protection hidden="1"/>
    </xf>
    <xf numFmtId="0" fontId="25" fillId="0" borderId="0" xfId="0" applyFont="1" applyProtection="1">
      <protection hidden="1"/>
    </xf>
    <xf numFmtId="0" fontId="23" fillId="0" borderId="0" xfId="0" applyFont="1" applyAlignment="1" applyProtection="1">
      <alignment vertical="center" textRotation="90"/>
      <protection hidden="1"/>
    </xf>
    <xf numFmtId="0" fontId="25" fillId="0" borderId="0" xfId="0" applyFont="1" applyAlignment="1" applyProtection="1">
      <alignment horizontal="center"/>
      <protection hidden="1"/>
    </xf>
    <xf numFmtId="0" fontId="25" fillId="0" borderId="0" xfId="0" applyFont="1" applyAlignment="1" applyProtection="1">
      <alignment vertical="center" wrapText="1"/>
      <protection hidden="1"/>
    </xf>
    <xf numFmtId="0" fontId="48" fillId="0" borderId="0" xfId="0" applyFont="1" applyAlignment="1" applyProtection="1">
      <alignment vertical="center"/>
      <protection hidden="1"/>
    </xf>
    <xf numFmtId="0" fontId="48" fillId="0" borderId="0" xfId="0" applyFont="1" applyAlignment="1" applyProtection="1">
      <alignment horizontal="right" vertical="center"/>
      <protection hidden="1"/>
    </xf>
    <xf numFmtId="0" fontId="49" fillId="0" borderId="0" xfId="1" applyFont="1" applyFill="1" applyBorder="1" applyProtection="1">
      <protection hidden="1"/>
    </xf>
    <xf numFmtId="0" fontId="25" fillId="0" borderId="0" xfId="0" applyFont="1" applyAlignment="1" applyProtection="1">
      <alignment horizontal="center" vertical="center" wrapText="1"/>
      <protection hidden="1"/>
    </xf>
    <xf numFmtId="0" fontId="45" fillId="0" borderId="0" xfId="0" applyFont="1" applyAlignment="1" applyProtection="1">
      <alignment shrinkToFit="1"/>
      <protection hidden="1"/>
    </xf>
    <xf numFmtId="0" fontId="50" fillId="0" borderId="0" xfId="0" applyFont="1" applyAlignment="1" applyProtection="1">
      <alignment vertical="center"/>
      <protection hidden="1"/>
    </xf>
    <xf numFmtId="0" fontId="18" fillId="0" borderId="0" xfId="0" applyFont="1" applyAlignment="1" applyProtection="1">
      <alignment vertical="center" shrinkToFit="1"/>
      <protection hidden="1"/>
    </xf>
    <xf numFmtId="0" fontId="18" fillId="0" borderId="0" xfId="0" applyFont="1" applyAlignment="1" applyProtection="1">
      <alignment horizontal="center" vertical="center"/>
      <protection hidden="1"/>
    </xf>
    <xf numFmtId="0" fontId="18" fillId="0" borderId="0" xfId="0" applyFont="1" applyProtection="1">
      <protection hidden="1"/>
    </xf>
    <xf numFmtId="0" fontId="18" fillId="0" borderId="0" xfId="0" applyFont="1" applyAlignment="1" applyProtection="1">
      <alignment horizontal="right"/>
      <protection hidden="1"/>
    </xf>
    <xf numFmtId="0" fontId="18" fillId="0" borderId="0" xfId="0" applyFont="1" applyAlignment="1" applyProtection="1">
      <alignment horizontal="center"/>
      <protection hidden="1"/>
    </xf>
    <xf numFmtId="0" fontId="51" fillId="0" borderId="0" xfId="0" applyFont="1" applyAlignment="1" applyProtection="1">
      <alignment horizontal="center"/>
      <protection hidden="1"/>
    </xf>
    <xf numFmtId="0" fontId="25" fillId="0" borderId="0" xfId="0" applyFont="1" applyAlignment="1" applyProtection="1">
      <alignment horizontal="right"/>
      <protection hidden="1"/>
    </xf>
    <xf numFmtId="0" fontId="52"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13" fillId="0" borderId="0" xfId="0" applyFont="1" applyProtection="1">
      <protection hidden="1"/>
    </xf>
    <xf numFmtId="0" fontId="54" fillId="0" borderId="0" xfId="0" applyFont="1" applyAlignment="1" applyProtection="1">
      <alignment horizontal="center" vertical="center"/>
      <protection hidden="1"/>
    </xf>
    <xf numFmtId="0" fontId="54" fillId="0" borderId="0" xfId="0" applyFont="1" applyProtection="1">
      <protection hidden="1"/>
    </xf>
    <xf numFmtId="0" fontId="55" fillId="0" borderId="0" xfId="0" applyFont="1" applyProtection="1">
      <protection hidden="1"/>
    </xf>
    <xf numFmtId="0" fontId="13" fillId="0" borderId="0" xfId="0" applyFont="1" applyAlignment="1" applyProtection="1">
      <alignment vertical="center"/>
      <protection hidden="1"/>
    </xf>
    <xf numFmtId="0" fontId="56" fillId="0" borderId="0" xfId="0" applyFont="1" applyAlignment="1" applyProtection="1">
      <alignment vertical="center"/>
      <protection hidden="1"/>
    </xf>
    <xf numFmtId="0" fontId="56" fillId="0" borderId="0" xfId="0" applyFont="1" applyAlignment="1" applyProtection="1">
      <alignment horizontal="right" vertical="center"/>
      <protection hidden="1"/>
    </xf>
    <xf numFmtId="0" fontId="57" fillId="0" borderId="0" xfId="0" applyFont="1" applyAlignment="1" applyProtection="1">
      <alignment vertical="center"/>
      <protection hidden="1"/>
    </xf>
    <xf numFmtId="0" fontId="58" fillId="0" borderId="0" xfId="0" applyFont="1" applyAlignment="1" applyProtection="1">
      <alignment shrinkToFit="1"/>
      <protection hidden="1"/>
    </xf>
    <xf numFmtId="0" fontId="59" fillId="0" borderId="0" xfId="0" applyFont="1" applyAlignment="1" applyProtection="1">
      <alignment vertical="center"/>
      <protection hidden="1"/>
    </xf>
    <xf numFmtId="0" fontId="60" fillId="0" borderId="0" xfId="0" applyFont="1" applyAlignment="1" applyProtection="1">
      <alignment vertical="center"/>
      <protection hidden="1"/>
    </xf>
    <xf numFmtId="0" fontId="23"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9" fillId="0" borderId="0" xfId="0" applyFont="1" applyProtection="1">
      <protection hidden="1"/>
    </xf>
    <xf numFmtId="0" fontId="50" fillId="0" borderId="0" xfId="0" applyFont="1" applyProtection="1">
      <protection hidden="1"/>
    </xf>
    <xf numFmtId="0" fontId="63" fillId="0" borderId="0" xfId="0" applyFont="1" applyProtection="1">
      <protection hidden="1"/>
    </xf>
    <xf numFmtId="0" fontId="5" fillId="4" borderId="44" xfId="0" applyFont="1" applyFill="1" applyBorder="1" applyAlignment="1" applyProtection="1">
      <alignment horizontal="center" vertical="center"/>
      <protection hidden="1"/>
    </xf>
    <xf numFmtId="0" fontId="5" fillId="4" borderId="50" xfId="0" applyFont="1" applyFill="1" applyBorder="1" applyAlignment="1" applyProtection="1">
      <alignment horizontal="center" vertical="center"/>
      <protection hidden="1"/>
    </xf>
    <xf numFmtId="0" fontId="65" fillId="0" borderId="0" xfId="0" applyFont="1" applyProtection="1">
      <protection hidden="1"/>
    </xf>
    <xf numFmtId="0" fontId="63" fillId="4" borderId="44" xfId="0" applyFont="1" applyFill="1" applyBorder="1" applyAlignment="1" applyProtection="1">
      <alignment horizontal="center" vertical="center"/>
      <protection hidden="1"/>
    </xf>
    <xf numFmtId="0" fontId="64" fillId="0" borderId="0" xfId="0" applyFont="1" applyProtection="1">
      <protection hidden="1"/>
    </xf>
    <xf numFmtId="0" fontId="63" fillId="4" borderId="50" xfId="0" applyFont="1" applyFill="1" applyBorder="1" applyAlignment="1" applyProtection="1">
      <alignment horizontal="center" vertical="center"/>
      <protection hidden="1"/>
    </xf>
    <xf numFmtId="0" fontId="63" fillId="4" borderId="75" xfId="0" applyFont="1" applyFill="1" applyBorder="1" applyAlignment="1" applyProtection="1">
      <alignment horizontal="center" vertical="center"/>
      <protection hidden="1"/>
    </xf>
    <xf numFmtId="0" fontId="64" fillId="0" borderId="0" xfId="0" applyFont="1" applyAlignment="1" applyProtection="1">
      <alignment shrinkToFit="1"/>
      <protection hidden="1"/>
    </xf>
    <xf numFmtId="0" fontId="63" fillId="4" borderId="2" xfId="0" applyFont="1" applyFill="1" applyBorder="1" applyAlignment="1" applyProtection="1">
      <alignment horizontal="center" vertical="center"/>
      <protection hidden="1"/>
    </xf>
    <xf numFmtId="0" fontId="18" fillId="0" borderId="76" xfId="0" applyFont="1" applyBorder="1" applyAlignment="1" applyProtection="1">
      <alignment horizontal="center" vertical="center"/>
      <protection hidden="1"/>
    </xf>
    <xf numFmtId="0" fontId="18" fillId="16" borderId="76" xfId="0" applyFont="1" applyFill="1" applyBorder="1" applyAlignment="1" applyProtection="1">
      <alignment horizontal="center" vertical="center"/>
      <protection hidden="1"/>
    </xf>
    <xf numFmtId="0" fontId="5" fillId="4" borderId="75" xfId="0" applyFont="1" applyFill="1" applyBorder="1" applyAlignment="1" applyProtection="1">
      <alignment horizontal="center" vertical="center"/>
      <protection hidden="1"/>
    </xf>
    <xf numFmtId="0" fontId="66" fillId="0" borderId="0" xfId="0" applyFont="1" applyProtection="1">
      <protection hidden="1"/>
    </xf>
    <xf numFmtId="0" fontId="48" fillId="19" borderId="0" xfId="0" applyFont="1" applyFill="1" applyAlignment="1" applyProtection="1">
      <alignment horizontal="center" vertical="center" wrapText="1"/>
      <protection hidden="1"/>
    </xf>
    <xf numFmtId="0" fontId="62" fillId="14" borderId="78" xfId="0" applyFont="1" applyFill="1" applyBorder="1" applyAlignment="1" applyProtection="1">
      <alignment horizontal="center" vertical="center"/>
      <protection hidden="1"/>
    </xf>
    <xf numFmtId="0" fontId="62" fillId="14" borderId="76" xfId="0" applyFont="1" applyFill="1" applyBorder="1" applyAlignment="1" applyProtection="1">
      <alignment horizontal="center" vertical="center"/>
      <protection hidden="1"/>
    </xf>
    <xf numFmtId="0" fontId="62" fillId="16" borderId="76" xfId="0" applyFont="1" applyFill="1" applyBorder="1" applyAlignment="1" applyProtection="1">
      <alignment horizontal="center" vertical="center"/>
      <protection hidden="1"/>
    </xf>
    <xf numFmtId="0" fontId="62" fillId="16" borderId="76" xfId="0" applyFont="1" applyFill="1" applyBorder="1" applyAlignment="1" applyProtection="1">
      <alignment horizontal="center" vertical="center"/>
      <protection locked="0" hidden="1"/>
    </xf>
    <xf numFmtId="0" fontId="48" fillId="14" borderId="78" xfId="0" applyFont="1" applyFill="1" applyBorder="1" applyAlignment="1" applyProtection="1">
      <alignment horizontal="center" vertical="center"/>
      <protection hidden="1"/>
    </xf>
    <xf numFmtId="0" fontId="48" fillId="14" borderId="76" xfId="0" applyFont="1" applyFill="1" applyBorder="1" applyAlignment="1" applyProtection="1">
      <alignment horizontal="center" vertical="center"/>
      <protection hidden="1"/>
    </xf>
    <xf numFmtId="0" fontId="44" fillId="0" borderId="0" xfId="0" applyFont="1" applyProtection="1">
      <protection hidden="1"/>
    </xf>
    <xf numFmtId="0" fontId="48" fillId="0" borderId="0" xfId="0" applyFont="1" applyProtection="1">
      <protection hidden="1"/>
    </xf>
    <xf numFmtId="0" fontId="48" fillId="0" borderId="23" xfId="0" applyFont="1" applyBorder="1" applyAlignment="1" applyProtection="1">
      <alignment vertical="center"/>
      <protection hidden="1"/>
    </xf>
    <xf numFmtId="0" fontId="48"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74" fillId="0" borderId="8" xfId="0" applyFont="1" applyBorder="1" applyAlignment="1" applyProtection="1">
      <alignment horizontal="right" vertical="center" shrinkToFit="1"/>
      <protection hidden="1"/>
    </xf>
    <xf numFmtId="0" fontId="77" fillId="0" borderId="0" xfId="0" applyFont="1" applyAlignment="1" applyProtection="1">
      <alignment horizontal="center" vertical="center" shrinkToFit="1"/>
      <protection hidden="1"/>
    </xf>
    <xf numFmtId="0" fontId="75" fillId="0" borderId="84" xfId="0" applyFont="1" applyBorder="1" applyAlignment="1" applyProtection="1">
      <alignment horizontal="center" vertical="center" shrinkToFit="1"/>
      <protection hidden="1"/>
    </xf>
    <xf numFmtId="0" fontId="75" fillId="2" borderId="0" xfId="0" applyFont="1" applyFill="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75" fillId="0" borderId="81" xfId="0" applyFont="1" applyBorder="1" applyAlignment="1" applyProtection="1">
      <alignment horizontal="center" vertical="center" shrinkToFit="1"/>
      <protection hidden="1"/>
    </xf>
    <xf numFmtId="0" fontId="77" fillId="0" borderId="16" xfId="0" applyFont="1" applyBorder="1" applyAlignment="1" applyProtection="1">
      <alignment horizontal="center" vertical="center" shrinkToFit="1"/>
      <protection hidden="1"/>
    </xf>
    <xf numFmtId="0" fontId="77" fillId="0" borderId="83" xfId="0" applyFont="1" applyBorder="1" applyAlignment="1" applyProtection="1">
      <alignment horizontal="center" vertical="center" shrinkToFit="1"/>
      <protection hidden="1"/>
    </xf>
    <xf numFmtId="0" fontId="77" fillId="0" borderId="82"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 fillId="0" borderId="7" xfId="0" applyFont="1" applyBorder="1" applyAlignment="1" applyProtection="1">
      <alignment vertical="center" shrinkToFit="1"/>
      <protection hidden="1"/>
    </xf>
    <xf numFmtId="0" fontId="77" fillId="0" borderId="0" xfId="0" applyFont="1" applyAlignment="1" applyProtection="1">
      <alignment shrinkToFit="1"/>
      <protection hidden="1"/>
    </xf>
    <xf numFmtId="0" fontId="77" fillId="3" borderId="7" xfId="0" applyFont="1" applyFill="1" applyBorder="1" applyAlignment="1" applyProtection="1">
      <alignment vertical="center" shrinkToFit="1"/>
      <protection hidden="1"/>
    </xf>
    <xf numFmtId="0" fontId="77" fillId="3" borderId="110" xfId="0" applyFont="1" applyFill="1" applyBorder="1" applyAlignment="1" applyProtection="1">
      <alignment vertical="center" shrinkToFit="1"/>
      <protection hidden="1"/>
    </xf>
    <xf numFmtId="0" fontId="74" fillId="16" borderId="0" xfId="0" applyFont="1" applyFill="1" applyAlignment="1" applyProtection="1">
      <alignment horizontal="center" vertical="center" shrinkToFit="1"/>
      <protection hidden="1"/>
    </xf>
    <xf numFmtId="165" fontId="74" fillId="16" borderId="0" xfId="0" applyNumberFormat="1" applyFont="1" applyFill="1" applyAlignment="1" applyProtection="1">
      <alignment horizontal="center" vertical="center" shrinkToFit="1"/>
      <protection hidden="1"/>
    </xf>
    <xf numFmtId="165" fontId="74" fillId="16" borderId="113" xfId="0" applyNumberFormat="1" applyFont="1" applyFill="1" applyBorder="1" applyAlignment="1" applyProtection="1">
      <alignment horizontal="center" vertical="center" shrinkToFit="1"/>
      <protection hidden="1"/>
    </xf>
    <xf numFmtId="0" fontId="78" fillId="6" borderId="114" xfId="0" applyFont="1" applyFill="1" applyBorder="1" applyAlignment="1" applyProtection="1">
      <alignment horizontal="center" vertical="center" shrinkToFit="1"/>
      <protection hidden="1"/>
    </xf>
    <xf numFmtId="0" fontId="75" fillId="0" borderId="45" xfId="0" applyFont="1" applyBorder="1" applyAlignment="1" applyProtection="1">
      <alignment vertical="center" textRotation="90" shrinkToFit="1"/>
      <protection hidden="1"/>
    </xf>
    <xf numFmtId="0" fontId="77" fillId="0" borderId="45" xfId="0" applyFont="1" applyBorder="1" applyAlignment="1" applyProtection="1">
      <alignment horizontal="center" vertical="center" shrinkToFit="1"/>
      <protection hidden="1"/>
    </xf>
    <xf numFmtId="0" fontId="75" fillId="0" borderId="46" xfId="0" applyFont="1" applyBorder="1" applyAlignment="1" applyProtection="1">
      <alignment vertical="center" textRotation="90" shrinkToFit="1"/>
      <protection hidden="1"/>
    </xf>
    <xf numFmtId="0" fontId="77" fillId="0" borderId="46" xfId="0" applyFont="1" applyBorder="1" applyAlignment="1" applyProtection="1">
      <alignment horizontal="center" vertical="center" shrinkToFit="1"/>
      <protection hidden="1"/>
    </xf>
    <xf numFmtId="0" fontId="77" fillId="0" borderId="0" xfId="0" applyFont="1" applyProtection="1">
      <protection hidden="1"/>
    </xf>
    <xf numFmtId="0" fontId="77" fillId="0" borderId="118" xfId="0" applyFont="1" applyBorder="1" applyProtection="1">
      <protection hidden="1"/>
    </xf>
    <xf numFmtId="0" fontId="80" fillId="0" borderId="49" xfId="0" applyFont="1" applyBorder="1" applyAlignment="1">
      <alignment horizontal="center" vertical="center"/>
    </xf>
    <xf numFmtId="0" fontId="78" fillId="6" borderId="6"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77" fillId="0" borderId="7"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45" xfId="0" applyFont="1" applyBorder="1" applyAlignment="1" applyProtection="1">
      <alignment horizontal="center" vertical="top" shrinkToFit="1"/>
      <protection hidden="1"/>
    </xf>
    <xf numFmtId="0" fontId="75" fillId="0" borderId="46" xfId="0" applyFont="1" applyBorder="1" applyAlignment="1" applyProtection="1">
      <alignment horizontal="center" vertical="top" shrinkToFit="1"/>
      <protection hidden="1"/>
    </xf>
    <xf numFmtId="0" fontId="74" fillId="0" borderId="7" xfId="0" applyFont="1" applyBorder="1" applyAlignment="1" applyProtection="1">
      <alignment horizontal="right" vertical="center" shrinkToFit="1"/>
      <protection hidden="1"/>
    </xf>
    <xf numFmtId="0" fontId="75" fillId="0" borderId="7" xfId="0" applyFont="1" applyBorder="1" applyAlignment="1" applyProtection="1">
      <alignment horizontal="right" vertical="center" shrinkToFit="1"/>
      <protection hidden="1"/>
    </xf>
    <xf numFmtId="0" fontId="75" fillId="0" borderId="9" xfId="0" applyFont="1" applyBorder="1" applyAlignment="1" applyProtection="1">
      <alignment horizontal="center" vertical="center" shrinkToFit="1"/>
      <protection hidden="1"/>
    </xf>
    <xf numFmtId="0" fontId="75" fillId="0" borderId="7" xfId="0" applyFont="1" applyBorder="1" applyAlignment="1" applyProtection="1">
      <alignment horizontal="left" vertical="center" shrinkToFit="1"/>
      <protection hidden="1"/>
    </xf>
    <xf numFmtId="0" fontId="80" fillId="5" borderId="15" xfId="0" applyFont="1" applyFill="1" applyBorder="1" applyAlignment="1" applyProtection="1">
      <alignment horizontal="center" vertical="center" wrapText="1"/>
      <protection locked="0"/>
    </xf>
    <xf numFmtId="0" fontId="73" fillId="0" borderId="0" xfId="0" applyFont="1" applyAlignment="1">
      <alignment shrinkToFit="1"/>
    </xf>
    <xf numFmtId="49" fontId="73" fillId="0" borderId="0" xfId="0" applyNumberFormat="1" applyFont="1" applyAlignment="1">
      <alignment shrinkToFit="1"/>
    </xf>
    <xf numFmtId="14" fontId="0" fillId="0" borderId="0" xfId="0" applyNumberFormat="1"/>
    <xf numFmtId="0" fontId="50" fillId="0" borderId="0" xfId="0" applyFont="1"/>
    <xf numFmtId="0" fontId="16" fillId="0" borderId="0" xfId="0" applyFont="1" applyAlignment="1" applyProtection="1">
      <alignment vertical="center"/>
      <protection hidden="1"/>
    </xf>
    <xf numFmtId="0" fontId="20" fillId="9" borderId="24" xfId="0" applyFont="1" applyFill="1" applyBorder="1" applyAlignment="1" applyProtection="1">
      <alignment horizontal="center" vertical="center"/>
      <protection hidden="1"/>
    </xf>
    <xf numFmtId="0" fontId="20" fillId="9" borderId="25" xfId="0" applyFont="1" applyFill="1" applyBorder="1" applyAlignment="1" applyProtection="1">
      <alignment horizontal="center" vertical="center"/>
      <protection hidden="1"/>
    </xf>
    <xf numFmtId="14" fontId="20" fillId="9" borderId="25" xfId="0" applyNumberFormat="1" applyFont="1" applyFill="1" applyBorder="1" applyAlignment="1" applyProtection="1">
      <alignment horizontal="center" vertical="center"/>
      <protection hidden="1"/>
    </xf>
    <xf numFmtId="49" fontId="20" fillId="9" borderId="25" xfId="0" applyNumberFormat="1" applyFont="1" applyFill="1" applyBorder="1" applyAlignment="1" applyProtection="1">
      <alignment horizontal="center" vertical="center"/>
      <protection hidden="1"/>
    </xf>
    <xf numFmtId="0" fontId="71" fillId="16" borderId="26" xfId="0" applyFont="1" applyFill="1" applyBorder="1" applyAlignment="1" applyProtection="1">
      <alignment horizontal="center"/>
      <protection hidden="1"/>
    </xf>
    <xf numFmtId="164" fontId="71" fillId="16" borderId="26" xfId="0" applyNumberFormat="1" applyFont="1" applyFill="1" applyBorder="1" applyAlignment="1" applyProtection="1">
      <alignment horizontal="center"/>
      <protection hidden="1"/>
    </xf>
    <xf numFmtId="49" fontId="71" fillId="16" borderId="26" xfId="0" applyNumberFormat="1" applyFont="1" applyFill="1" applyBorder="1" applyAlignment="1" applyProtection="1">
      <alignment horizontal="center"/>
      <protection hidden="1"/>
    </xf>
    <xf numFmtId="0" fontId="71" fillId="16" borderId="27" xfId="0" applyFont="1" applyFill="1" applyBorder="1" applyAlignment="1" applyProtection="1">
      <alignment horizontal="center"/>
      <protection hidden="1"/>
    </xf>
    <xf numFmtId="0" fontId="71" fillId="16" borderId="33" xfId="0" applyFont="1" applyFill="1" applyBorder="1" applyAlignment="1" applyProtection="1">
      <alignment horizontal="center"/>
      <protection hidden="1"/>
    </xf>
    <xf numFmtId="0" fontId="71" fillId="16" borderId="28" xfId="0" applyFont="1" applyFill="1" applyBorder="1" applyAlignment="1" applyProtection="1">
      <alignment horizontal="center"/>
      <protection hidden="1"/>
    </xf>
    <xf numFmtId="0" fontId="71" fillId="16" borderId="135" xfId="0" applyFont="1" applyFill="1" applyBorder="1" applyAlignment="1" applyProtection="1">
      <alignment horizontal="center"/>
      <protection hidden="1"/>
    </xf>
    <xf numFmtId="0" fontId="29" fillId="21" borderId="136" xfId="0" applyFont="1" applyFill="1" applyBorder="1" applyAlignment="1" applyProtection="1">
      <alignment horizontal="center" vertical="center"/>
      <protection hidden="1"/>
    </xf>
    <xf numFmtId="0" fontId="71" fillId="7" borderId="15" xfId="0" applyFont="1" applyFill="1" applyBorder="1" applyAlignment="1" applyProtection="1">
      <alignment horizontal="center" vertical="center"/>
      <protection hidden="1"/>
    </xf>
    <xf numFmtId="0" fontId="29" fillId="21" borderId="15" xfId="0" applyFont="1" applyFill="1" applyBorder="1" applyAlignment="1" applyProtection="1">
      <alignment horizontal="center" vertical="center"/>
      <protection hidden="1"/>
    </xf>
    <xf numFmtId="0" fontId="71" fillId="7" borderId="129" xfId="0" applyFont="1" applyFill="1" applyBorder="1" applyAlignment="1" applyProtection="1">
      <alignment horizontal="center" vertical="center"/>
      <protection hidden="1"/>
    </xf>
    <xf numFmtId="0" fontId="29" fillId="21" borderId="128" xfId="0" applyFont="1" applyFill="1" applyBorder="1" applyAlignment="1" applyProtection="1">
      <alignment horizontal="center" vertical="center"/>
      <protection hidden="1"/>
    </xf>
    <xf numFmtId="0" fontId="71" fillId="7" borderId="137" xfId="0" applyFont="1" applyFill="1" applyBorder="1" applyAlignment="1" applyProtection="1">
      <alignment horizontal="center" vertical="center"/>
      <protection hidden="1"/>
    </xf>
    <xf numFmtId="0" fontId="71" fillId="3" borderId="128" xfId="0" applyFont="1" applyFill="1" applyBorder="1" applyAlignment="1" applyProtection="1">
      <alignment horizontal="center" vertical="center"/>
      <protection hidden="1"/>
    </xf>
    <xf numFmtId="0" fontId="71" fillId="3" borderId="15" xfId="0" applyFont="1" applyFill="1" applyBorder="1" applyAlignment="1" applyProtection="1">
      <alignment horizontal="center" vertical="center"/>
      <protection hidden="1"/>
    </xf>
    <xf numFmtId="1" fontId="71" fillId="3" borderId="129" xfId="0" applyNumberFormat="1" applyFont="1" applyFill="1" applyBorder="1" applyAlignment="1" applyProtection="1">
      <alignment horizontal="center"/>
      <protection hidden="1"/>
    </xf>
    <xf numFmtId="0" fontId="71" fillId="3" borderId="129" xfId="0" applyFont="1" applyFill="1" applyBorder="1" applyAlignment="1" applyProtection="1">
      <alignment horizontal="center"/>
      <protection hidden="1"/>
    </xf>
    <xf numFmtId="0" fontId="71" fillId="3" borderId="128" xfId="0" applyFont="1" applyFill="1" applyBorder="1" applyAlignment="1" applyProtection="1">
      <alignment horizontal="center"/>
      <protection hidden="1"/>
    </xf>
    <xf numFmtId="0" fontId="71" fillId="3" borderId="15" xfId="0" applyFont="1" applyFill="1" applyBorder="1" applyAlignment="1" applyProtection="1">
      <alignment horizontal="center"/>
      <protection hidden="1"/>
    </xf>
    <xf numFmtId="0" fontId="72" fillId="3" borderId="15" xfId="0" applyFont="1" applyFill="1" applyBorder="1" applyAlignment="1" applyProtection="1">
      <alignment horizontal="center"/>
      <protection hidden="1"/>
    </xf>
    <xf numFmtId="0" fontId="71" fillId="3" borderId="15" xfId="0" applyFont="1" applyFill="1" applyBorder="1" applyProtection="1">
      <protection hidden="1"/>
    </xf>
    <xf numFmtId="0" fontId="71" fillId="3" borderId="129" xfId="0" applyFont="1" applyFill="1" applyBorder="1" applyAlignment="1" applyProtection="1">
      <alignment horizontal="center" vertical="center"/>
      <protection hidden="1"/>
    </xf>
    <xf numFmtId="0" fontId="53" fillId="0" borderId="0" xfId="0" applyFont="1" applyProtection="1">
      <protection hidden="1"/>
    </xf>
    <xf numFmtId="0" fontId="0" fillId="5" borderId="110" xfId="0" applyFill="1" applyBorder="1" applyAlignment="1">
      <alignment wrapText="1"/>
    </xf>
    <xf numFmtId="164" fontId="0" fillId="5" borderId="110" xfId="0" applyNumberFormat="1" applyFill="1" applyBorder="1" applyAlignment="1">
      <alignment wrapText="1"/>
    </xf>
    <xf numFmtId="164" fontId="0" fillId="5" borderId="15" xfId="0" applyNumberFormat="1" applyFill="1" applyBorder="1" applyAlignment="1" applyProtection="1">
      <alignment wrapText="1"/>
      <protection locked="0"/>
    </xf>
    <xf numFmtId="0" fontId="82" fillId="0" borderId="0" xfId="0" applyFont="1" applyAlignment="1" applyProtection="1">
      <alignment vertical="center"/>
      <protection hidden="1"/>
    </xf>
    <xf numFmtId="164" fontId="9" fillId="0" borderId="0" xfId="0" applyNumberFormat="1" applyFont="1"/>
    <xf numFmtId="0" fontId="81" fillId="0" borderId="13" xfId="0" applyFont="1" applyBorder="1" applyAlignment="1">
      <alignment horizontal="center" vertical="center"/>
    </xf>
    <xf numFmtId="0" fontId="32" fillId="9" borderId="63" xfId="1" applyFont="1" applyFill="1" applyBorder="1" applyAlignment="1">
      <alignment horizontal="right"/>
    </xf>
    <xf numFmtId="0" fontId="32" fillId="9" borderId="32" xfId="1" applyFont="1" applyFill="1" applyBorder="1" applyAlignment="1">
      <alignment horizontal="right"/>
    </xf>
    <xf numFmtId="0" fontId="32" fillId="9" borderId="64" xfId="1" applyFont="1" applyFill="1" applyBorder="1" applyAlignment="1">
      <alignment horizontal="right"/>
    </xf>
    <xf numFmtId="0" fontId="33" fillId="9" borderId="65" xfId="0" applyFont="1" applyFill="1" applyBorder="1" applyAlignment="1">
      <alignment horizontal="right" vertical="center"/>
    </xf>
    <xf numFmtId="0" fontId="33" fillId="9" borderId="66" xfId="0" applyFont="1" applyFill="1" applyBorder="1" applyAlignment="1">
      <alignment horizontal="right" vertical="center"/>
    </xf>
    <xf numFmtId="0" fontId="33" fillId="9" borderId="67" xfId="0" applyFont="1" applyFill="1" applyBorder="1" applyAlignment="1">
      <alignment horizontal="right" vertical="center"/>
    </xf>
    <xf numFmtId="9" fontId="33" fillId="9" borderId="60" xfId="1" applyNumberFormat="1" applyFont="1" applyFill="1" applyBorder="1" applyAlignment="1">
      <alignment horizontal="right" vertical="center"/>
    </xf>
    <xf numFmtId="0" fontId="33" fillId="9" borderId="68" xfId="1" applyFont="1" applyFill="1" applyBorder="1" applyAlignment="1">
      <alignment horizontal="right" vertical="center"/>
    </xf>
    <xf numFmtId="0" fontId="28" fillId="0" borderId="0" xfId="0" applyFont="1" applyAlignment="1">
      <alignment horizontal="center"/>
    </xf>
    <xf numFmtId="0" fontId="29" fillId="0" borderId="5" xfId="0" applyFont="1" applyBorder="1" applyAlignment="1">
      <alignment horizontal="right"/>
    </xf>
    <xf numFmtId="0" fontId="30" fillId="9" borderId="52" xfId="0" applyFont="1" applyFill="1" applyBorder="1" applyAlignment="1">
      <alignment horizontal="center" vertical="center"/>
    </xf>
    <xf numFmtId="0" fontId="31" fillId="9" borderId="53" xfId="0" applyFont="1" applyFill="1" applyBorder="1" applyAlignment="1">
      <alignment horizontal="center" vertical="center"/>
    </xf>
    <xf numFmtId="0" fontId="31" fillId="9" borderId="59" xfId="0" applyFont="1" applyFill="1" applyBorder="1" applyAlignment="1">
      <alignment horizontal="center" vertical="center"/>
    </xf>
    <xf numFmtId="0" fontId="31" fillId="9" borderId="60" xfId="0" applyFont="1" applyFill="1" applyBorder="1" applyAlignment="1">
      <alignment horizontal="center" vertical="center"/>
    </xf>
    <xf numFmtId="0" fontId="31" fillId="9" borderId="54" xfId="0" applyFont="1" applyFill="1" applyBorder="1" applyAlignment="1">
      <alignment horizontal="center" vertical="center"/>
    </xf>
    <xf numFmtId="0" fontId="31" fillId="9" borderId="55" xfId="0" applyFont="1" applyFill="1" applyBorder="1" applyAlignment="1">
      <alignment horizontal="center" vertical="center"/>
    </xf>
    <xf numFmtId="0" fontId="31" fillId="9" borderId="61" xfId="0" applyFont="1" applyFill="1" applyBorder="1" applyAlignment="1">
      <alignment horizontal="center" vertical="center"/>
    </xf>
    <xf numFmtId="0" fontId="31" fillId="9" borderId="62" xfId="0" applyFont="1" applyFill="1" applyBorder="1" applyAlignment="1">
      <alignment horizontal="center" vertical="center"/>
    </xf>
    <xf numFmtId="0" fontId="32" fillId="9" borderId="56" xfId="1" applyFont="1" applyFill="1" applyBorder="1" applyAlignment="1">
      <alignment horizontal="right"/>
    </xf>
    <xf numFmtId="0" fontId="32" fillId="9" borderId="57" xfId="1" applyFont="1" applyFill="1" applyBorder="1" applyAlignment="1">
      <alignment horizontal="right"/>
    </xf>
    <xf numFmtId="0" fontId="32" fillId="9" borderId="58" xfId="1" applyFont="1" applyFill="1" applyBorder="1" applyAlignment="1">
      <alignment horizontal="right"/>
    </xf>
    <xf numFmtId="0" fontId="33" fillId="9" borderId="63" xfId="0" applyFont="1" applyFill="1" applyBorder="1" applyAlignment="1">
      <alignment horizontal="center"/>
    </xf>
    <xf numFmtId="0" fontId="33" fillId="9" borderId="32" xfId="0" applyFont="1" applyFill="1" applyBorder="1" applyAlignment="1">
      <alignment horizontal="center"/>
    </xf>
    <xf numFmtId="0" fontId="33" fillId="9" borderId="59" xfId="0" applyFont="1" applyFill="1" applyBorder="1" applyAlignment="1">
      <alignment horizontal="right" vertical="center"/>
    </xf>
    <xf numFmtId="0" fontId="33" fillId="9" borderId="60" xfId="0" applyFont="1" applyFill="1" applyBorder="1" applyAlignment="1">
      <alignment horizontal="right" vertical="center"/>
    </xf>
    <xf numFmtId="0" fontId="33" fillId="9" borderId="63" xfId="0" applyFont="1" applyFill="1" applyBorder="1" applyAlignment="1">
      <alignment horizontal="right"/>
    </xf>
    <xf numFmtId="0" fontId="33" fillId="9" borderId="32" xfId="0" applyFont="1" applyFill="1" applyBorder="1" applyAlignment="1">
      <alignment horizontal="right"/>
    </xf>
    <xf numFmtId="0" fontId="33" fillId="9" borderId="64" xfId="0" applyFont="1" applyFill="1" applyBorder="1" applyAlignment="1">
      <alignment horizontal="right"/>
    </xf>
    <xf numFmtId="0" fontId="34" fillId="9" borderId="60" xfId="0" applyFont="1" applyFill="1" applyBorder="1" applyAlignment="1">
      <alignment horizontal="right" vertical="center"/>
    </xf>
    <xf numFmtId="0" fontId="34" fillId="9" borderId="68" xfId="0" applyFont="1" applyFill="1" applyBorder="1" applyAlignment="1">
      <alignment horizontal="right" vertical="center"/>
    </xf>
    <xf numFmtId="0" fontId="36" fillId="9" borderId="32" xfId="1" applyFont="1" applyFill="1" applyBorder="1" applyAlignment="1">
      <alignment horizontal="center"/>
    </xf>
    <xf numFmtId="0" fontId="36" fillId="9" borderId="64" xfId="1" applyFont="1" applyFill="1" applyBorder="1" applyAlignment="1">
      <alignment horizontal="center"/>
    </xf>
    <xf numFmtId="0" fontId="33" fillId="9" borderId="65" xfId="0" applyFont="1" applyFill="1" applyBorder="1" applyAlignment="1">
      <alignment horizontal="right"/>
    </xf>
    <xf numFmtId="0" fontId="33" fillId="9" borderId="66" xfId="0" applyFont="1" applyFill="1" applyBorder="1" applyAlignment="1">
      <alignment horizontal="right"/>
    </xf>
    <xf numFmtId="0" fontId="33" fillId="9" borderId="67" xfId="0" applyFont="1" applyFill="1" applyBorder="1" applyAlignment="1">
      <alignment horizontal="right"/>
    </xf>
    <xf numFmtId="9" fontId="33" fillId="9" borderId="60" xfId="0" applyNumberFormat="1" applyFont="1" applyFill="1" applyBorder="1" applyAlignment="1">
      <alignment horizontal="right" vertical="center"/>
    </xf>
    <xf numFmtId="0" fontId="33" fillId="9" borderId="68" xfId="0" applyFont="1" applyFill="1" applyBorder="1" applyAlignment="1">
      <alignment horizontal="right" vertical="center"/>
    </xf>
    <xf numFmtId="0" fontId="33" fillId="9" borderId="51" xfId="0" applyFont="1" applyFill="1" applyBorder="1" applyAlignment="1">
      <alignment horizontal="center" vertical="center" wrapText="1"/>
    </xf>
    <xf numFmtId="0" fontId="33" fillId="9" borderId="0" xfId="0" applyFont="1" applyFill="1" applyAlignment="1">
      <alignment horizontal="center" vertical="center" wrapText="1"/>
    </xf>
    <xf numFmtId="0" fontId="33" fillId="9" borderId="47" xfId="0" applyFont="1" applyFill="1" applyBorder="1" applyAlignment="1">
      <alignment horizontal="center" vertical="center" wrapText="1"/>
    </xf>
    <xf numFmtId="0" fontId="33" fillId="9" borderId="59" xfId="0" applyFont="1" applyFill="1" applyBorder="1" applyAlignment="1">
      <alignment horizontal="right" vertical="center" wrapText="1"/>
    </xf>
    <xf numFmtId="0" fontId="33" fillId="9" borderId="60" xfId="0" applyFont="1" applyFill="1" applyBorder="1" applyAlignment="1">
      <alignment horizontal="right" vertical="center" wrapText="1"/>
    </xf>
    <xf numFmtId="9" fontId="33" fillId="9" borderId="60" xfId="0" applyNumberFormat="1" applyFont="1" applyFill="1" applyBorder="1" applyAlignment="1">
      <alignment horizontal="right"/>
    </xf>
    <xf numFmtId="0" fontId="33" fillId="9" borderId="68" xfId="0" applyFont="1" applyFill="1" applyBorder="1" applyAlignment="1">
      <alignment horizontal="right"/>
    </xf>
    <xf numFmtId="0" fontId="33" fillId="9" borderId="60" xfId="0" applyFont="1" applyFill="1" applyBorder="1" applyAlignment="1">
      <alignment horizontal="right"/>
    </xf>
    <xf numFmtId="9" fontId="33" fillId="9" borderId="60" xfId="0" applyNumberFormat="1" applyFont="1" applyFill="1" applyBorder="1" applyAlignment="1">
      <alignment horizontal="right" vertical="center" wrapText="1"/>
    </xf>
    <xf numFmtId="0" fontId="33" fillId="9" borderId="68" xfId="0" applyFont="1" applyFill="1" applyBorder="1" applyAlignment="1">
      <alignment horizontal="right" vertical="center" wrapText="1"/>
    </xf>
    <xf numFmtId="0" fontId="39" fillId="0" borderId="10" xfId="0" applyFont="1" applyBorder="1" applyAlignment="1">
      <alignment horizontal="center" wrapText="1"/>
    </xf>
    <xf numFmtId="0" fontId="39" fillId="0" borderId="3" xfId="0" applyFont="1" applyBorder="1" applyAlignment="1">
      <alignment horizontal="center" wrapText="1"/>
    </xf>
    <xf numFmtId="0" fontId="39" fillId="0" borderId="21" xfId="0" applyFont="1" applyBorder="1" applyAlignment="1">
      <alignment horizontal="center" wrapText="1"/>
    </xf>
    <xf numFmtId="0" fontId="39" fillId="0" borderId="11" xfId="0" applyFont="1" applyBorder="1" applyAlignment="1">
      <alignment horizontal="center" wrapText="1"/>
    </xf>
    <xf numFmtId="0" fontId="39" fillId="0" borderId="0" xfId="0" applyFont="1" applyAlignment="1">
      <alignment horizontal="center" wrapText="1"/>
    </xf>
    <xf numFmtId="0" fontId="39" fillId="0" borderId="17" xfId="0" applyFont="1" applyBorder="1" applyAlignment="1">
      <alignment horizontal="center" wrapText="1"/>
    </xf>
    <xf numFmtId="0" fontId="39" fillId="0" borderId="4" xfId="0" applyFont="1" applyBorder="1" applyAlignment="1">
      <alignment horizontal="center" wrapText="1"/>
    </xf>
    <xf numFmtId="0" fontId="39" fillId="0" borderId="5" xfId="0" applyFont="1" applyBorder="1" applyAlignment="1">
      <alignment horizontal="center" wrapText="1"/>
    </xf>
    <xf numFmtId="0" fontId="39" fillId="0" borderId="18" xfId="0" applyFont="1" applyBorder="1" applyAlignment="1">
      <alignment horizontal="center" wrapText="1"/>
    </xf>
    <xf numFmtId="0" fontId="33" fillId="9" borderId="69" xfId="0" applyFont="1" applyFill="1" applyBorder="1" applyAlignment="1">
      <alignment horizontal="right" vertical="center"/>
    </xf>
    <xf numFmtId="0" fontId="33" fillId="9" borderId="70" xfId="0" applyFont="1" applyFill="1" applyBorder="1" applyAlignment="1">
      <alignment horizontal="right" vertical="center"/>
    </xf>
    <xf numFmtId="0" fontId="33" fillId="9" borderId="71" xfId="0" applyFont="1" applyFill="1" applyBorder="1" applyAlignment="1">
      <alignment horizontal="right" vertical="center"/>
    </xf>
    <xf numFmtId="9" fontId="33" fillId="9" borderId="72" xfId="0" applyNumberFormat="1" applyFont="1" applyFill="1" applyBorder="1" applyAlignment="1">
      <alignment horizontal="right" vertical="center"/>
    </xf>
    <xf numFmtId="0" fontId="33" fillId="9" borderId="73" xfId="0" applyFont="1" applyFill="1" applyBorder="1" applyAlignment="1">
      <alignment horizontal="right" vertical="center"/>
    </xf>
    <xf numFmtId="0" fontId="33" fillId="9" borderId="63" xfId="0" applyFont="1" applyFill="1" applyBorder="1" applyAlignment="1">
      <alignment horizontal="right" wrapText="1"/>
    </xf>
    <xf numFmtId="0" fontId="33" fillId="9" borderId="32" xfId="0" applyFont="1" applyFill="1" applyBorder="1" applyAlignment="1">
      <alignment horizontal="right" wrapText="1"/>
    </xf>
    <xf numFmtId="0" fontId="33" fillId="9" borderId="64" xfId="0" applyFont="1" applyFill="1" applyBorder="1" applyAlignment="1">
      <alignment horizontal="right" wrapText="1"/>
    </xf>
    <xf numFmtId="0" fontId="37" fillId="0" borderId="0" xfId="0" applyFont="1" applyAlignment="1">
      <alignment horizontal="center" vertical="center" wrapText="1"/>
    </xf>
    <xf numFmtId="0" fontId="37" fillId="0" borderId="0" xfId="0" applyFont="1" applyAlignment="1">
      <alignment horizontal="center" vertical="center"/>
    </xf>
    <xf numFmtId="0" fontId="33" fillId="9" borderId="51" xfId="0" applyFont="1" applyFill="1" applyBorder="1" applyAlignment="1">
      <alignment horizontal="right" wrapText="1"/>
    </xf>
    <xf numFmtId="0" fontId="33" fillId="9" borderId="0" xfId="0" applyFont="1" applyFill="1" applyAlignment="1">
      <alignment horizontal="right" wrapText="1"/>
    </xf>
    <xf numFmtId="0" fontId="33" fillId="9" borderId="5" xfId="0" applyFont="1" applyFill="1" applyBorder="1" applyAlignment="1">
      <alignment horizontal="right" wrapText="1"/>
    </xf>
    <xf numFmtId="0" fontId="29" fillId="0" borderId="0" xfId="0" applyFont="1" applyAlignment="1">
      <alignment horizontal="right" vertical="center" wrapText="1"/>
    </xf>
    <xf numFmtId="0" fontId="29" fillId="0" borderId="0" xfId="0" applyFont="1" applyAlignment="1">
      <alignment horizontal="center"/>
    </xf>
    <xf numFmtId="0" fontId="79" fillId="14" borderId="0" xfId="0" applyFont="1" applyFill="1" applyAlignment="1">
      <alignment horizontal="right" vertical="center"/>
    </xf>
    <xf numFmtId="0" fontId="72" fillId="0" borderId="0" xfId="0" applyFont="1" applyAlignment="1">
      <alignment horizontal="center" vertical="center" wrapText="1"/>
    </xf>
    <xf numFmtId="0" fontId="0" fillId="0" borderId="0" xfId="0" applyAlignment="1">
      <alignment horizontal="center" vertical="center"/>
    </xf>
    <xf numFmtId="0" fontId="59" fillId="0" borderId="144" xfId="0" applyFont="1" applyBorder="1" applyAlignment="1" applyProtection="1">
      <alignment horizontal="center" shrinkToFit="1"/>
      <protection hidden="1"/>
    </xf>
    <xf numFmtId="0" fontId="44" fillId="20" borderId="0" xfId="0" applyFont="1" applyFill="1" applyAlignment="1" applyProtection="1">
      <alignment horizontal="center"/>
      <protection hidden="1"/>
    </xf>
    <xf numFmtId="0" fontId="61" fillId="8" borderId="0" xfId="0" applyFont="1" applyFill="1" applyAlignment="1" applyProtection="1">
      <alignment horizontal="center" vertical="center"/>
      <protection locked="0" hidden="1"/>
    </xf>
    <xf numFmtId="0" fontId="67" fillId="17" borderId="94" xfId="0" applyFont="1" applyFill="1" applyBorder="1" applyAlignment="1" applyProtection="1">
      <alignment horizontal="center" shrinkToFit="1"/>
      <protection hidden="1"/>
    </xf>
    <xf numFmtId="0" fontId="67" fillId="17" borderId="95" xfId="0" applyFont="1" applyFill="1" applyBorder="1" applyAlignment="1" applyProtection="1">
      <alignment horizontal="center" shrinkToFit="1"/>
      <protection hidden="1"/>
    </xf>
    <xf numFmtId="0" fontId="52" fillId="10" borderId="95" xfId="0" applyFont="1" applyFill="1" applyBorder="1" applyAlignment="1" applyProtection="1">
      <alignment horizontal="center"/>
      <protection locked="0" hidden="1"/>
    </xf>
    <xf numFmtId="0" fontId="52" fillId="10" borderId="96" xfId="0" applyFont="1" applyFill="1" applyBorder="1" applyAlignment="1" applyProtection="1">
      <alignment horizontal="center"/>
      <protection locked="0" hidden="1"/>
    </xf>
    <xf numFmtId="0" fontId="67" fillId="17" borderId="115" xfId="0" applyFont="1" applyFill="1" applyBorder="1" applyAlignment="1" applyProtection="1">
      <alignment horizontal="center" shrinkToFit="1"/>
      <protection hidden="1"/>
    </xf>
    <xf numFmtId="0" fontId="67" fillId="17" borderId="116" xfId="0" applyFont="1" applyFill="1" applyBorder="1" applyAlignment="1" applyProtection="1">
      <alignment horizontal="center" shrinkToFit="1"/>
      <protection hidden="1"/>
    </xf>
    <xf numFmtId="0" fontId="52" fillId="10" borderId="116" xfId="0" applyFont="1" applyFill="1" applyBorder="1" applyAlignment="1" applyProtection="1">
      <alignment horizontal="center"/>
      <protection hidden="1"/>
    </xf>
    <xf numFmtId="0" fontId="52" fillId="10" borderId="117" xfId="0" applyFont="1" applyFill="1" applyBorder="1" applyAlignment="1" applyProtection="1">
      <alignment horizontal="center"/>
      <protection hidden="1"/>
    </xf>
    <xf numFmtId="0" fontId="52" fillId="10" borderId="95" xfId="0" applyFont="1" applyFill="1" applyBorder="1" applyAlignment="1" applyProtection="1">
      <alignment horizontal="center"/>
      <protection hidden="1"/>
    </xf>
    <xf numFmtId="0" fontId="52" fillId="10" borderId="96" xfId="0" applyFont="1" applyFill="1" applyBorder="1" applyAlignment="1" applyProtection="1">
      <alignment horizontal="center"/>
      <protection hidden="1"/>
    </xf>
    <xf numFmtId="0" fontId="67" fillId="17" borderId="99" xfId="0" applyFont="1" applyFill="1" applyBorder="1" applyAlignment="1" applyProtection="1">
      <alignment horizontal="center" shrinkToFit="1"/>
      <protection hidden="1"/>
    </xf>
    <xf numFmtId="0" fontId="67" fillId="17" borderId="100" xfId="0" applyFont="1" applyFill="1" applyBorder="1" applyAlignment="1" applyProtection="1">
      <alignment horizontal="center" shrinkToFit="1"/>
      <protection hidden="1"/>
    </xf>
    <xf numFmtId="0" fontId="67" fillId="17" borderId="101" xfId="0" applyFont="1" applyFill="1" applyBorder="1" applyAlignment="1" applyProtection="1">
      <alignment horizontal="center" shrinkToFit="1"/>
      <protection hidden="1"/>
    </xf>
    <xf numFmtId="0" fontId="52" fillId="10" borderId="102" xfId="0" applyFont="1" applyFill="1" applyBorder="1" applyAlignment="1" applyProtection="1">
      <alignment horizontal="center"/>
      <protection hidden="1"/>
    </xf>
    <xf numFmtId="0" fontId="52" fillId="10" borderId="100" xfId="0" applyFont="1" applyFill="1" applyBorder="1" applyAlignment="1" applyProtection="1">
      <alignment horizontal="center"/>
      <protection hidden="1"/>
    </xf>
    <xf numFmtId="0" fontId="52" fillId="10" borderId="103" xfId="0" applyFont="1" applyFill="1" applyBorder="1" applyAlignment="1" applyProtection="1">
      <alignment horizontal="center"/>
      <protection hidden="1"/>
    </xf>
    <xf numFmtId="0" fontId="5" fillId="3" borderId="105" xfId="1" applyFont="1" applyFill="1" applyBorder="1" applyAlignment="1" applyProtection="1">
      <alignment horizontal="center" vertical="center" shrinkToFit="1"/>
      <protection locked="0" hidden="1"/>
    </xf>
    <xf numFmtId="0" fontId="5" fillId="3" borderId="106" xfId="1" applyFont="1" applyFill="1" applyBorder="1" applyAlignment="1" applyProtection="1">
      <alignment horizontal="center" vertical="center" shrinkToFit="1"/>
      <protection locked="0" hidden="1"/>
    </xf>
    <xf numFmtId="0" fontId="5" fillId="3" borderId="107" xfId="1" applyFont="1" applyFill="1" applyBorder="1" applyAlignment="1" applyProtection="1">
      <alignment horizontal="center" vertical="center" shrinkToFit="1"/>
      <protection locked="0" hidden="1"/>
    </xf>
    <xf numFmtId="0" fontId="23" fillId="15" borderId="97" xfId="0" applyFont="1" applyFill="1" applyBorder="1" applyAlignment="1" applyProtection="1">
      <alignment horizontal="center" vertical="center" shrinkToFit="1"/>
      <protection hidden="1"/>
    </xf>
    <xf numFmtId="0" fontId="5" fillId="3" borderId="97" xfId="0" applyFont="1" applyFill="1" applyBorder="1" applyAlignment="1" applyProtection="1">
      <alignment horizontal="center" vertical="center" shrinkToFit="1"/>
      <protection hidden="1"/>
    </xf>
    <xf numFmtId="164" fontId="5" fillId="3" borderId="97" xfId="0" applyNumberFormat="1" applyFont="1" applyFill="1" applyBorder="1" applyAlignment="1" applyProtection="1">
      <alignment horizontal="center" vertical="center" shrinkToFit="1"/>
      <protection hidden="1"/>
    </xf>
    <xf numFmtId="0" fontId="44" fillId="8" borderId="77" xfId="0" applyFont="1" applyFill="1" applyBorder="1" applyAlignment="1" applyProtection="1">
      <alignment horizontal="center"/>
      <protection hidden="1"/>
    </xf>
    <xf numFmtId="0" fontId="44" fillId="8" borderId="74" xfId="0" applyFont="1" applyFill="1" applyBorder="1" applyAlignment="1" applyProtection="1">
      <alignment horizontal="center"/>
      <protection hidden="1"/>
    </xf>
    <xf numFmtId="0" fontId="44" fillId="8" borderId="78" xfId="0" applyFont="1" applyFill="1" applyBorder="1" applyAlignment="1" applyProtection="1">
      <alignment horizontal="center"/>
      <protection hidden="1"/>
    </xf>
    <xf numFmtId="0" fontId="48" fillId="19" borderId="0" xfId="0" applyFont="1" applyFill="1" applyAlignment="1" applyProtection="1">
      <alignment horizontal="center" vertical="center"/>
      <protection hidden="1"/>
    </xf>
    <xf numFmtId="0" fontId="5" fillId="3" borderId="76" xfId="1" applyFont="1" applyFill="1" applyBorder="1" applyAlignment="1" applyProtection="1">
      <alignment horizontal="center" vertical="center" shrinkToFit="1"/>
      <protection hidden="1"/>
    </xf>
    <xf numFmtId="49" fontId="5" fillId="3" borderId="97" xfId="0" applyNumberFormat="1" applyFont="1" applyFill="1" applyBorder="1" applyAlignment="1" applyProtection="1">
      <alignment horizontal="center" vertical="center" shrinkToFit="1"/>
      <protection hidden="1"/>
    </xf>
    <xf numFmtId="0" fontId="23" fillId="15" borderId="76" xfId="0" applyFont="1" applyFill="1" applyBorder="1" applyAlignment="1" applyProtection="1">
      <alignment horizontal="center" vertical="center" shrinkToFit="1"/>
      <protection hidden="1"/>
    </xf>
    <xf numFmtId="0" fontId="5" fillId="3" borderId="76" xfId="0" applyFont="1" applyFill="1" applyBorder="1" applyAlignment="1" applyProtection="1">
      <alignment horizontal="center" vertical="center" shrinkToFit="1"/>
      <protection hidden="1"/>
    </xf>
    <xf numFmtId="0" fontId="23" fillId="18" borderId="80" xfId="0" applyFont="1" applyFill="1" applyBorder="1" applyAlignment="1" applyProtection="1">
      <alignment horizontal="center" vertical="center" shrinkToFit="1"/>
      <protection hidden="1"/>
    </xf>
    <xf numFmtId="0" fontId="23" fillId="18" borderId="0" xfId="0" applyFont="1" applyFill="1" applyAlignment="1" applyProtection="1">
      <alignment horizontal="center" vertical="center" shrinkToFit="1"/>
      <protection hidden="1"/>
    </xf>
    <xf numFmtId="0" fontId="23" fillId="18" borderId="98" xfId="0" applyFont="1" applyFill="1" applyBorder="1" applyAlignment="1" applyProtection="1">
      <alignment horizontal="center" vertical="center" shrinkToFit="1"/>
      <protection hidden="1"/>
    </xf>
    <xf numFmtId="0" fontId="5" fillId="3" borderId="77" xfId="1" applyFont="1" applyFill="1" applyBorder="1" applyAlignment="1" applyProtection="1">
      <alignment horizontal="center" vertical="center" shrinkToFit="1"/>
      <protection hidden="1"/>
    </xf>
    <xf numFmtId="0" fontId="5" fillId="3" borderId="74" xfId="1" applyFont="1" applyFill="1" applyBorder="1" applyAlignment="1" applyProtection="1">
      <alignment horizontal="center" vertical="center" shrinkToFit="1"/>
      <protection hidden="1"/>
    </xf>
    <xf numFmtId="0" fontId="5" fillId="3" borderId="78" xfId="1" applyFont="1" applyFill="1" applyBorder="1" applyAlignment="1" applyProtection="1">
      <alignment horizontal="center" vertical="center" shrinkToFit="1"/>
      <protection hidden="1"/>
    </xf>
    <xf numFmtId="0" fontId="6" fillId="3" borderId="76" xfId="1" applyFont="1" applyFill="1" applyBorder="1" applyAlignment="1" applyProtection="1">
      <alignment horizontal="center" vertical="center" shrinkToFit="1"/>
      <protection hidden="1"/>
    </xf>
    <xf numFmtId="0" fontId="5" fillId="3" borderId="97" xfId="1" applyFont="1" applyFill="1" applyBorder="1" applyAlignment="1" applyProtection="1">
      <alignment horizontal="center" vertical="center" shrinkToFit="1"/>
      <protection hidden="1"/>
    </xf>
    <xf numFmtId="0" fontId="40" fillId="3" borderId="76" xfId="1" applyFont="1" applyFill="1" applyBorder="1" applyAlignment="1" applyProtection="1">
      <alignment horizontal="center" vertical="center" wrapText="1" shrinkToFit="1"/>
      <protection hidden="1"/>
    </xf>
    <xf numFmtId="0" fontId="40" fillId="3" borderId="76" xfId="1" applyFont="1" applyFill="1" applyBorder="1" applyAlignment="1" applyProtection="1">
      <alignment horizontal="center" vertical="center" shrinkToFit="1"/>
      <protection hidden="1"/>
    </xf>
    <xf numFmtId="0" fontId="2" fillId="3" borderId="76" xfId="1" applyFont="1" applyFill="1" applyBorder="1" applyAlignment="1" applyProtection="1">
      <alignment horizontal="center" vertical="center" shrinkToFit="1"/>
      <protection hidden="1"/>
    </xf>
    <xf numFmtId="0" fontId="68" fillId="0" borderId="0" xfId="0" applyFont="1" applyAlignment="1" applyProtection="1">
      <alignment horizontal="center"/>
      <protection hidden="1"/>
    </xf>
    <xf numFmtId="0" fontId="48" fillId="19" borderId="79" xfId="0" applyFont="1" applyFill="1" applyBorder="1" applyAlignment="1" applyProtection="1">
      <alignment horizontal="center"/>
      <protection hidden="1"/>
    </xf>
    <xf numFmtId="0" fontId="44" fillId="8" borderId="76" xfId="0" applyFont="1" applyFill="1" applyBorder="1" applyAlignment="1" applyProtection="1">
      <alignment horizontal="center"/>
      <protection hidden="1"/>
    </xf>
    <xf numFmtId="0" fontId="40" fillId="0" borderId="0" xfId="1" applyFont="1" applyFill="1" applyBorder="1" applyAlignment="1" applyProtection="1">
      <alignment horizontal="center" vertical="center" shrinkToFit="1"/>
      <protection hidden="1"/>
    </xf>
    <xf numFmtId="0" fontId="5" fillId="0" borderId="76"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5" fillId="3" borderId="108" xfId="0" applyFont="1" applyFill="1" applyBorder="1" applyAlignment="1" applyProtection="1">
      <alignment horizontal="center" vertical="center" shrinkToFit="1"/>
      <protection hidden="1"/>
    </xf>
    <xf numFmtId="0" fontId="5" fillId="3" borderId="0" xfId="0" applyFont="1" applyFill="1" applyAlignment="1" applyProtection="1">
      <alignment horizontal="center" vertical="center" shrinkToFit="1"/>
      <protection hidden="1"/>
    </xf>
    <xf numFmtId="0" fontId="48" fillId="19" borderId="0" xfId="0" applyFont="1" applyFill="1" applyAlignment="1" applyProtection="1">
      <alignment horizontal="center" vertical="center" shrinkToFit="1"/>
      <protection hidden="1"/>
    </xf>
    <xf numFmtId="164" fontId="5" fillId="3" borderId="76" xfId="1" applyNumberFormat="1" applyFont="1" applyFill="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78" fillId="6" borderId="112" xfId="0" applyFont="1" applyFill="1" applyBorder="1" applyAlignment="1" applyProtection="1">
      <alignment horizontal="center" shrinkToFit="1"/>
      <protection hidden="1"/>
    </xf>
    <xf numFmtId="0" fontId="78" fillId="6" borderId="8" xfId="0" applyFont="1" applyFill="1" applyBorder="1" applyAlignment="1" applyProtection="1">
      <alignment horizontal="center" shrinkToFit="1"/>
      <protection hidden="1"/>
    </xf>
    <xf numFmtId="0" fontId="78" fillId="6" borderId="109" xfId="0" applyFont="1" applyFill="1" applyBorder="1" applyAlignment="1" applyProtection="1">
      <alignment horizontal="center" shrinkToFit="1"/>
      <protection hidden="1"/>
    </xf>
    <xf numFmtId="0" fontId="78" fillId="6" borderId="49" xfId="0" applyFont="1" applyFill="1" applyBorder="1" applyAlignment="1" applyProtection="1">
      <alignment horizontal="center" vertical="center" shrinkToFit="1"/>
      <protection hidden="1"/>
    </xf>
    <xf numFmtId="0" fontId="78" fillId="6" borderId="0" xfId="0" applyFont="1" applyFill="1" applyAlignment="1" applyProtection="1">
      <alignment horizontal="center" vertical="center" shrinkToFit="1"/>
      <protection hidden="1"/>
    </xf>
    <xf numFmtId="0" fontId="78" fillId="6" borderId="113" xfId="0" applyFont="1" applyFill="1" applyBorder="1" applyAlignment="1" applyProtection="1">
      <alignment horizontal="center" vertical="center" shrinkToFit="1"/>
      <protection hidden="1"/>
    </xf>
    <xf numFmtId="165" fontId="74" fillId="16" borderId="7" xfId="0" applyNumberFormat="1" applyFont="1" applyFill="1" applyBorder="1" applyAlignment="1" applyProtection="1">
      <alignment horizontal="center" vertical="center" shrinkToFit="1"/>
      <protection hidden="1"/>
    </xf>
    <xf numFmtId="22" fontId="74" fillId="0" borderId="0" xfId="0" applyNumberFormat="1" applyFont="1" applyAlignment="1" applyProtection="1">
      <alignment horizontal="center" vertical="center" shrinkToFit="1" readingOrder="2"/>
      <protection hidden="1"/>
    </xf>
    <xf numFmtId="0" fontId="75" fillId="0" borderId="88" xfId="0" applyFont="1" applyBorder="1" applyAlignment="1" applyProtection="1">
      <alignment horizontal="right" vertical="center" shrinkToFit="1"/>
      <protection hidden="1"/>
    </xf>
    <xf numFmtId="0" fontId="75" fillId="0" borderId="9" xfId="0" applyFont="1" applyBorder="1" applyAlignment="1" applyProtection="1">
      <alignment horizontal="right" vertical="center" shrinkToFit="1"/>
      <protection hidden="1"/>
    </xf>
    <xf numFmtId="0" fontId="76" fillId="3" borderId="9" xfId="1" applyNumberFormat="1" applyFont="1" applyFill="1" applyBorder="1" applyAlignment="1" applyProtection="1">
      <alignment horizontal="center" vertical="center" shrinkToFit="1"/>
      <protection hidden="1"/>
    </xf>
    <xf numFmtId="0" fontId="75" fillId="0" borderId="9" xfId="0" applyFont="1" applyBorder="1" applyAlignment="1" applyProtection="1">
      <alignment horizontal="center" vertical="center" shrinkToFit="1"/>
      <protection hidden="1"/>
    </xf>
    <xf numFmtId="0" fontId="74" fillId="3" borderId="9" xfId="0" applyFont="1" applyFill="1" applyBorder="1" applyAlignment="1" applyProtection="1">
      <alignment horizontal="center" vertical="center" shrinkToFit="1"/>
      <protection hidden="1"/>
    </xf>
    <xf numFmtId="0" fontId="77" fillId="3" borderId="7" xfId="0" applyFont="1" applyFill="1" applyBorder="1" applyAlignment="1" applyProtection="1">
      <alignment horizontal="center" vertical="center" shrinkToFit="1"/>
      <protection hidden="1"/>
    </xf>
    <xf numFmtId="0" fontId="74" fillId="0" borderId="90" xfId="0" applyFont="1" applyBorder="1" applyAlignment="1" applyProtection="1">
      <alignment horizontal="right" vertical="center" shrinkToFit="1"/>
      <protection hidden="1"/>
    </xf>
    <xf numFmtId="0" fontId="74" fillId="0" borderId="7" xfId="0" applyFont="1" applyBorder="1" applyAlignment="1" applyProtection="1">
      <alignment horizontal="right" vertical="center" shrinkToFit="1"/>
      <protection hidden="1"/>
    </xf>
    <xf numFmtId="0" fontId="75" fillId="0" borderId="16"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49" fontId="7" fillId="3" borderId="8" xfId="0" applyNumberFormat="1" applyFont="1" applyFill="1" applyBorder="1" applyAlignment="1" applyProtection="1">
      <alignment horizontal="center" vertical="center" shrinkToFit="1"/>
      <protection hidden="1"/>
    </xf>
    <xf numFmtId="0" fontId="7" fillId="3" borderId="8" xfId="0" applyFont="1" applyFill="1" applyBorder="1" applyAlignment="1" applyProtection="1">
      <alignment horizontal="center" vertical="center" shrinkToFit="1"/>
      <protection hidden="1"/>
    </xf>
    <xf numFmtId="0" fontId="54" fillId="11" borderId="3" xfId="0" applyFont="1" applyFill="1" applyBorder="1" applyAlignment="1" applyProtection="1">
      <alignment horizontal="right" vertical="center" wrapText="1" shrinkToFit="1"/>
      <protection hidden="1"/>
    </xf>
    <xf numFmtId="0" fontId="54" fillId="11" borderId="0" xfId="0" applyFont="1" applyFill="1" applyAlignment="1" applyProtection="1">
      <alignment horizontal="right" vertical="center" wrapText="1" shrinkToFit="1"/>
      <protection hidden="1"/>
    </xf>
    <xf numFmtId="0" fontId="75" fillId="3" borderId="9" xfId="0" applyFont="1" applyFill="1" applyBorder="1" applyAlignment="1" applyProtection="1">
      <alignment horizontal="center" vertical="center" shrinkToFit="1"/>
      <protection hidden="1"/>
    </xf>
    <xf numFmtId="0" fontId="75" fillId="3" borderId="89" xfId="0" applyFont="1" applyFill="1" applyBorder="1" applyAlignment="1" applyProtection="1">
      <alignment horizontal="center" vertical="center" shrinkToFit="1"/>
      <protection hidden="1"/>
    </xf>
    <xf numFmtId="0" fontId="75" fillId="3" borderId="7" xfId="0" applyFont="1" applyFill="1" applyBorder="1" applyAlignment="1" applyProtection="1">
      <alignment horizontal="center" vertical="center" shrinkToFit="1"/>
      <protection hidden="1"/>
    </xf>
    <xf numFmtId="164" fontId="77" fillId="3" borderId="7" xfId="0" applyNumberFormat="1" applyFont="1" applyFill="1" applyBorder="1" applyAlignment="1" applyProtection="1">
      <alignment horizontal="center" vertical="center" shrinkToFit="1"/>
      <protection hidden="1"/>
    </xf>
    <xf numFmtId="0" fontId="74" fillId="0" borderId="7" xfId="0" applyFont="1" applyBorder="1" applyAlignment="1" applyProtection="1">
      <alignment horizontal="left" vertical="center" shrinkToFit="1"/>
      <protection hidden="1"/>
    </xf>
    <xf numFmtId="0" fontId="74" fillId="0" borderId="91" xfId="0" applyFont="1" applyBorder="1" applyAlignment="1" applyProtection="1">
      <alignment horizontal="left" vertical="center" shrinkToFit="1"/>
      <protection hidden="1"/>
    </xf>
    <xf numFmtId="0" fontId="75" fillId="0" borderId="7" xfId="0" applyFont="1" applyBorder="1" applyAlignment="1" applyProtection="1">
      <alignment horizontal="left" vertical="center" shrinkToFit="1"/>
      <protection hidden="1"/>
    </xf>
    <xf numFmtId="0" fontId="75" fillId="0" borderId="91" xfId="0" applyFont="1" applyBorder="1" applyAlignment="1" applyProtection="1">
      <alignment horizontal="left" vertical="center" shrinkToFit="1"/>
      <protection hidden="1"/>
    </xf>
    <xf numFmtId="0" fontId="75" fillId="0" borderId="90" xfId="0" applyFont="1" applyBorder="1" applyAlignment="1" applyProtection="1">
      <alignment horizontal="right" vertical="center" shrinkToFit="1"/>
      <protection hidden="1"/>
    </xf>
    <xf numFmtId="0" fontId="75" fillId="0" borderId="7" xfId="0" applyFont="1" applyBorder="1" applyAlignment="1" applyProtection="1">
      <alignment horizontal="right" vertical="center" shrinkToFit="1"/>
      <protection hidden="1"/>
    </xf>
    <xf numFmtId="0" fontId="74" fillId="3" borderId="7" xfId="0" applyFont="1" applyFill="1" applyBorder="1" applyAlignment="1" applyProtection="1">
      <alignment horizontal="center" vertical="center" shrinkToFit="1"/>
      <protection hidden="1"/>
    </xf>
    <xf numFmtId="0" fontId="7" fillId="3" borderId="7" xfId="0" applyFont="1" applyFill="1" applyBorder="1" applyAlignment="1" applyProtection="1">
      <alignment horizontal="center" vertical="center" shrinkToFit="1"/>
      <protection hidden="1"/>
    </xf>
    <xf numFmtId="0" fontId="77" fillId="3" borderId="91" xfId="0" applyFont="1" applyFill="1" applyBorder="1" applyAlignment="1" applyProtection="1">
      <alignment horizontal="center" vertical="center" shrinkToFit="1"/>
      <protection hidden="1"/>
    </xf>
    <xf numFmtId="49" fontId="7" fillId="3" borderId="7" xfId="0" applyNumberFormat="1" applyFont="1" applyFill="1" applyBorder="1" applyAlignment="1" applyProtection="1">
      <alignment horizontal="center" vertical="center" shrinkToFit="1"/>
      <protection hidden="1"/>
    </xf>
    <xf numFmtId="165" fontId="77" fillId="3" borderId="7" xfId="0" applyNumberFormat="1" applyFont="1" applyFill="1" applyBorder="1" applyAlignment="1" applyProtection="1">
      <alignment horizontal="right" vertical="center" shrinkToFit="1"/>
      <protection hidden="1"/>
    </xf>
    <xf numFmtId="165" fontId="77" fillId="3" borderId="110" xfId="0" applyNumberFormat="1" applyFont="1" applyFill="1" applyBorder="1" applyAlignment="1" applyProtection="1">
      <alignment horizontal="right" vertical="center" shrinkToFit="1"/>
      <protection hidden="1"/>
    </xf>
    <xf numFmtId="0" fontId="74" fillId="0" borderId="92" xfId="0" applyFont="1" applyBorder="1" applyAlignment="1" applyProtection="1">
      <alignment horizontal="right" vertical="center" shrinkToFit="1"/>
      <protection hidden="1"/>
    </xf>
    <xf numFmtId="0" fontId="74" fillId="0" borderId="8" xfId="0" applyFont="1" applyBorder="1" applyAlignment="1" applyProtection="1">
      <alignment horizontal="right" vertical="center" shrinkToFit="1"/>
      <protection hidden="1"/>
    </xf>
    <xf numFmtId="49" fontId="77" fillId="3" borderId="8" xfId="0" applyNumberFormat="1" applyFont="1" applyFill="1" applyBorder="1" applyAlignment="1" applyProtection="1">
      <alignment horizontal="center" vertical="center" shrinkToFit="1"/>
      <protection hidden="1"/>
    </xf>
    <xf numFmtId="0" fontId="77" fillId="3" borderId="8" xfId="0" applyFont="1" applyFill="1" applyBorder="1" applyAlignment="1" applyProtection="1">
      <alignment horizontal="center" vertical="center" shrinkToFit="1"/>
      <protection hidden="1"/>
    </xf>
    <xf numFmtId="0" fontId="7" fillId="3" borderId="93" xfId="0" applyFont="1" applyFill="1" applyBorder="1" applyAlignment="1" applyProtection="1">
      <alignment horizontal="center" vertical="center" shrinkToFit="1"/>
      <protection hidden="1"/>
    </xf>
    <xf numFmtId="0" fontId="75" fillId="0" borderId="85" xfId="0" applyFont="1" applyBorder="1" applyAlignment="1" applyProtection="1">
      <alignment horizontal="center" vertical="center" shrinkToFit="1"/>
      <protection hidden="1"/>
    </xf>
    <xf numFmtId="0" fontId="75" fillId="0" borderId="86" xfId="0" applyFont="1" applyBorder="1" applyAlignment="1" applyProtection="1">
      <alignment horizontal="center" vertical="center" shrinkToFit="1"/>
      <protection hidden="1"/>
    </xf>
    <xf numFmtId="0" fontId="75" fillId="0" borderId="87" xfId="0" applyFont="1" applyBorder="1" applyAlignment="1" applyProtection="1">
      <alignment horizontal="center" vertical="center" shrinkToFit="1"/>
      <protection hidden="1"/>
    </xf>
    <xf numFmtId="0" fontId="75" fillId="0" borderId="82" xfId="0" applyFont="1" applyBorder="1" applyAlignment="1" applyProtection="1">
      <alignment horizontal="center" vertical="center" shrinkToFit="1"/>
      <protection hidden="1"/>
    </xf>
    <xf numFmtId="0" fontId="54" fillId="0" borderId="0" xfId="0" applyFont="1" applyAlignment="1" applyProtection="1">
      <alignment horizontal="right" vertical="center" wrapText="1" shrinkToFit="1"/>
      <protection hidden="1"/>
    </xf>
    <xf numFmtId="0" fontId="54" fillId="0" borderId="6" xfId="0" applyFont="1" applyBorder="1" applyAlignment="1" applyProtection="1">
      <alignment horizontal="right" vertical="center" wrapText="1" shrinkToFit="1"/>
      <protection hidden="1"/>
    </xf>
    <xf numFmtId="0" fontId="7" fillId="0" borderId="0" xfId="0" applyFont="1" applyAlignment="1" applyProtection="1">
      <alignment horizontal="center" shrinkToFit="1"/>
      <protection hidden="1"/>
    </xf>
    <xf numFmtId="0" fontId="75" fillId="0" borderId="0" xfId="0" applyFont="1" applyAlignment="1" applyProtection="1">
      <alignment horizontal="center" shrinkToFit="1"/>
      <protection hidden="1"/>
    </xf>
    <xf numFmtId="0" fontId="77" fillId="0" borderId="104" xfId="0" applyFont="1" applyBorder="1" applyAlignment="1" applyProtection="1">
      <alignment horizontal="right" vertical="center" shrinkToFit="1"/>
      <protection hidden="1"/>
    </xf>
    <xf numFmtId="0" fontId="77" fillId="0" borderId="7" xfId="0" applyFont="1" applyBorder="1" applyAlignment="1" applyProtection="1">
      <alignment horizontal="right" vertical="center" shrinkToFit="1"/>
      <protection hidden="1"/>
    </xf>
    <xf numFmtId="0" fontId="75" fillId="0" borderId="8"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7" fillId="0" borderId="6" xfId="0" applyFont="1" applyBorder="1" applyAlignment="1" applyProtection="1">
      <alignment horizontal="center" shrinkToFit="1"/>
      <protection hidden="1"/>
    </xf>
    <xf numFmtId="0" fontId="75" fillId="0" borderId="45" xfId="0" applyFont="1" applyBorder="1" applyAlignment="1" applyProtection="1">
      <alignment horizontal="center" vertical="top" shrinkToFit="1"/>
      <protection hidden="1"/>
    </xf>
    <xf numFmtId="0" fontId="75" fillId="0" borderId="46" xfId="0" applyFont="1" applyBorder="1" applyAlignment="1" applyProtection="1">
      <alignment horizontal="center" vertical="top" shrinkToFit="1"/>
      <protection hidden="1"/>
    </xf>
    <xf numFmtId="0" fontId="75" fillId="0" borderId="1" xfId="0" applyFont="1" applyBorder="1" applyAlignment="1" applyProtection="1">
      <alignment horizontal="right" vertical="center" shrinkToFit="1"/>
      <protection hidden="1"/>
    </xf>
    <xf numFmtId="0" fontId="75" fillId="0" borderId="6" xfId="0" applyFont="1" applyBorder="1" applyAlignment="1" applyProtection="1">
      <alignment horizontal="right" vertical="center" shrinkToFit="1"/>
      <protection hidden="1"/>
    </xf>
    <xf numFmtId="0" fontId="75" fillId="0" borderId="114" xfId="0" applyFont="1" applyBorder="1" applyAlignment="1" applyProtection="1">
      <alignment horizontal="right" vertical="center" shrinkToFit="1"/>
      <protection hidden="1"/>
    </xf>
    <xf numFmtId="0" fontId="75" fillId="0" borderId="0" xfId="0" applyFont="1" applyAlignment="1" applyProtection="1">
      <alignment horizontal="right" vertical="center" shrinkToFit="1"/>
      <protection hidden="1"/>
    </xf>
    <xf numFmtId="165" fontId="77" fillId="3" borderId="7" xfId="0" applyNumberFormat="1" applyFont="1" applyFill="1" applyBorder="1" applyAlignment="1" applyProtection="1">
      <alignment horizontal="right" shrinkToFit="1"/>
      <protection hidden="1"/>
    </xf>
    <xf numFmtId="165" fontId="77" fillId="3" borderId="110" xfId="0" applyNumberFormat="1" applyFont="1" applyFill="1" applyBorder="1" applyAlignment="1" applyProtection="1">
      <alignment horizontal="right" shrinkToFit="1"/>
      <protection hidden="1"/>
    </xf>
    <xf numFmtId="0" fontId="0" fillId="15" borderId="138" xfId="0" applyFill="1" applyBorder="1" applyAlignment="1" applyProtection="1">
      <alignment horizontal="right" vertical="center" wrapText="1"/>
      <protection hidden="1"/>
    </xf>
    <xf numFmtId="0" fontId="0" fillId="15" borderId="139" xfId="0" applyFill="1" applyBorder="1" applyAlignment="1" applyProtection="1">
      <alignment horizontal="right" vertical="center" wrapText="1"/>
      <protection hidden="1"/>
    </xf>
    <xf numFmtId="0" fontId="0" fillId="15" borderId="140" xfId="0" applyFill="1" applyBorder="1" applyAlignment="1" applyProtection="1">
      <alignment horizontal="right" vertical="center" wrapText="1"/>
      <protection hidden="1"/>
    </xf>
    <xf numFmtId="0" fontId="0" fillId="15" borderId="141" xfId="0" applyFill="1" applyBorder="1" applyAlignment="1" applyProtection="1">
      <alignment horizontal="right" vertical="center" wrapText="1"/>
      <protection hidden="1"/>
    </xf>
    <xf numFmtId="0" fontId="0" fillId="15" borderId="142" xfId="0" applyFill="1" applyBorder="1" applyAlignment="1" applyProtection="1">
      <alignment horizontal="right" vertical="center" wrapText="1"/>
      <protection hidden="1"/>
    </xf>
    <xf numFmtId="0" fontId="0" fillId="15" borderId="143" xfId="0" applyFill="1" applyBorder="1" applyAlignment="1" applyProtection="1">
      <alignment horizontal="right" vertical="center" wrapText="1"/>
      <protection hidden="1"/>
    </xf>
    <xf numFmtId="0" fontId="0" fillId="15" borderId="139"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77" fillId="0" borderId="104" xfId="0" applyFont="1" applyBorder="1" applyAlignment="1" applyProtection="1">
      <alignment horizontal="center" vertical="center" shrinkToFit="1"/>
      <protection hidden="1"/>
    </xf>
    <xf numFmtId="0" fontId="77" fillId="0" borderId="7" xfId="0" applyFont="1" applyBorder="1" applyAlignment="1" applyProtection="1">
      <alignment horizontal="center" vertical="center" shrinkToFit="1"/>
      <protection hidden="1"/>
    </xf>
    <xf numFmtId="0" fontId="78" fillId="6" borderId="1" xfId="0" applyFont="1" applyFill="1" applyBorder="1" applyAlignment="1" applyProtection="1">
      <alignment horizontal="center" vertical="center" shrinkToFit="1"/>
      <protection hidden="1"/>
    </xf>
    <xf numFmtId="0" fontId="78" fillId="6" borderId="6" xfId="0" applyFont="1" applyFill="1" applyBorder="1" applyAlignment="1" applyProtection="1">
      <alignment horizontal="center" vertical="center" shrinkToFit="1"/>
      <protection hidden="1"/>
    </xf>
    <xf numFmtId="0" fontId="77" fillId="0" borderId="8" xfId="0" applyFont="1" applyBorder="1" applyAlignment="1" applyProtection="1">
      <alignment horizontal="center" vertical="center" shrinkToFit="1"/>
      <protection hidden="1"/>
    </xf>
    <xf numFmtId="0" fontId="77" fillId="0" borderId="0" xfId="0" applyFont="1" applyAlignment="1" applyProtection="1">
      <alignment horizontal="center" vertical="center" shrinkToFit="1"/>
      <protection hidden="1"/>
    </xf>
    <xf numFmtId="0" fontId="77" fillId="0" borderId="6" xfId="0" applyFont="1" applyBorder="1" applyAlignment="1" applyProtection="1">
      <alignment horizontal="center" vertical="center" shrinkToFit="1"/>
      <protection hidden="1"/>
    </xf>
    <xf numFmtId="0" fontId="77" fillId="0" borderId="109" xfId="0" applyFont="1" applyBorder="1" applyAlignment="1" applyProtection="1">
      <alignment horizontal="center" vertical="center" shrinkToFit="1"/>
      <protection hidden="1"/>
    </xf>
    <xf numFmtId="0" fontId="77" fillId="0" borderId="113" xfId="0" applyFont="1" applyBorder="1" applyAlignment="1" applyProtection="1">
      <alignment horizontal="center" vertical="center" shrinkToFit="1"/>
      <protection hidden="1"/>
    </xf>
    <xf numFmtId="0" fontId="77" fillId="0" borderId="114" xfId="0" applyFont="1" applyBorder="1" applyAlignment="1" applyProtection="1">
      <alignment horizontal="center" vertical="center" shrinkToFit="1"/>
      <protection hidden="1"/>
    </xf>
    <xf numFmtId="0" fontId="74" fillId="0" borderId="5" xfId="0" applyFont="1" applyBorder="1" applyAlignment="1" applyProtection="1">
      <alignment horizontal="center" vertical="center" shrinkToFit="1" readingOrder="2"/>
      <protection hidden="1"/>
    </xf>
    <xf numFmtId="0" fontId="77" fillId="0" borderId="112" xfId="0" applyFont="1" applyBorder="1" applyAlignment="1" applyProtection="1">
      <alignment horizontal="center" vertical="center" shrinkToFit="1"/>
      <protection hidden="1"/>
    </xf>
    <xf numFmtId="0" fontId="77" fillId="0" borderId="49" xfId="0" applyFont="1" applyBorder="1" applyAlignment="1" applyProtection="1">
      <alignment horizontal="center" vertical="center" shrinkToFit="1"/>
      <protection hidden="1"/>
    </xf>
    <xf numFmtId="0" fontId="77" fillId="0" borderId="1" xfId="0" applyFont="1" applyBorder="1" applyAlignment="1" applyProtection="1">
      <alignment horizontal="center" vertical="center" shrinkToFit="1"/>
      <protection hidden="1"/>
    </xf>
    <xf numFmtId="165" fontId="7" fillId="3" borderId="8" xfId="0" applyNumberFormat="1" applyFont="1" applyFill="1" applyBorder="1" applyAlignment="1" applyProtection="1">
      <alignment horizontal="center" vertical="center" shrinkToFit="1"/>
      <protection hidden="1"/>
    </xf>
    <xf numFmtId="165" fontId="7" fillId="3" borderId="109" xfId="0" applyNumberFormat="1" applyFont="1" applyFill="1" applyBorder="1" applyAlignment="1" applyProtection="1">
      <alignment horizontal="center" vertical="center" shrinkToFit="1"/>
      <protection hidden="1"/>
    </xf>
    <xf numFmtId="165" fontId="7" fillId="3" borderId="0" xfId="0" applyNumberFormat="1" applyFont="1" applyFill="1" applyAlignment="1" applyProtection="1">
      <alignment horizontal="center" vertical="center" shrinkToFit="1"/>
      <protection hidden="1"/>
    </xf>
    <xf numFmtId="165" fontId="7" fillId="3" borderId="113" xfId="0" applyNumberFormat="1" applyFont="1" applyFill="1" applyBorder="1" applyAlignment="1" applyProtection="1">
      <alignment horizontal="center" vertical="center" shrinkToFit="1"/>
      <protection hidden="1"/>
    </xf>
    <xf numFmtId="165" fontId="7" fillId="3" borderId="6" xfId="0" applyNumberFormat="1" applyFont="1" applyFill="1" applyBorder="1" applyAlignment="1" applyProtection="1">
      <alignment horizontal="center" vertical="center" shrinkToFit="1"/>
      <protection hidden="1"/>
    </xf>
    <xf numFmtId="165" fontId="7" fillId="3" borderId="114" xfId="0" applyNumberFormat="1" applyFont="1" applyFill="1" applyBorder="1" applyAlignment="1" applyProtection="1">
      <alignment horizontal="center" vertical="center" shrinkToFit="1"/>
      <protection hidden="1"/>
    </xf>
    <xf numFmtId="0" fontId="7" fillId="3" borderId="110" xfId="0" applyFont="1" applyFill="1" applyBorder="1" applyAlignment="1" applyProtection="1">
      <alignment horizontal="center" vertical="center" shrinkToFit="1"/>
      <protection hidden="1"/>
    </xf>
    <xf numFmtId="0" fontId="7" fillId="0" borderId="104" xfId="0" applyFont="1" applyBorder="1" applyAlignment="1" applyProtection="1">
      <alignment horizontal="right" vertical="center" shrinkToFit="1"/>
      <protection hidden="1"/>
    </xf>
    <xf numFmtId="0" fontId="7" fillId="0" borderId="7" xfId="0" applyFont="1" applyBorder="1" applyAlignment="1" applyProtection="1">
      <alignment horizontal="right" vertical="center" shrinkToFit="1"/>
      <protection hidden="1"/>
    </xf>
    <xf numFmtId="0" fontId="74" fillId="3" borderId="7" xfId="0" applyFont="1" applyFill="1" applyBorder="1" applyAlignment="1" applyProtection="1">
      <alignment horizontal="right" vertical="center" shrinkToFit="1"/>
      <protection hidden="1"/>
    </xf>
    <xf numFmtId="0" fontId="74" fillId="3" borderId="110" xfId="0" applyFont="1" applyFill="1" applyBorder="1" applyAlignment="1" applyProtection="1">
      <alignment horizontal="right" vertical="center" shrinkToFit="1"/>
      <protection hidden="1"/>
    </xf>
    <xf numFmtId="0" fontId="7" fillId="0" borderId="104" xfId="0" applyFont="1" applyBorder="1" applyAlignment="1" applyProtection="1">
      <alignment horizontal="center" vertical="center" shrinkToFit="1"/>
      <protection hidden="1"/>
    </xf>
    <xf numFmtId="0" fontId="74" fillId="16" borderId="104" xfId="0" applyFont="1" applyFill="1" applyBorder="1" applyAlignment="1" applyProtection="1">
      <alignment horizontal="center" vertical="center" shrinkToFit="1"/>
      <protection hidden="1"/>
    </xf>
    <xf numFmtId="0" fontId="74" fillId="16" borderId="7" xfId="0" applyFont="1" applyFill="1" applyBorder="1" applyAlignment="1" applyProtection="1">
      <alignment horizontal="center" vertical="center" shrinkToFit="1"/>
      <protection hidden="1"/>
    </xf>
    <xf numFmtId="0" fontId="77" fillId="0" borderId="112" xfId="0" applyFont="1" applyBorder="1" applyAlignment="1" applyProtection="1">
      <alignment horizontal="right" vertical="center" shrinkToFit="1"/>
      <protection hidden="1"/>
    </xf>
    <xf numFmtId="0" fontId="77" fillId="0" borderId="8" xfId="0" applyFont="1" applyBorder="1" applyAlignment="1" applyProtection="1">
      <alignment horizontal="right" vertical="center" shrinkToFit="1"/>
      <protection hidden="1"/>
    </xf>
    <xf numFmtId="165" fontId="77" fillId="3" borderId="8" xfId="0" applyNumberFormat="1" applyFont="1" applyFill="1" applyBorder="1" applyAlignment="1" applyProtection="1">
      <alignment horizontal="right" vertical="center" shrinkToFit="1"/>
      <protection hidden="1"/>
    </xf>
    <xf numFmtId="165" fontId="77" fillId="3" borderId="109" xfId="0" applyNumberFormat="1" applyFont="1" applyFill="1" applyBorder="1" applyAlignment="1" applyProtection="1">
      <alignment horizontal="right" vertical="center" shrinkToFit="1"/>
      <protection hidden="1"/>
    </xf>
    <xf numFmtId="0" fontId="70" fillId="20" borderId="134" xfId="0" applyFont="1" applyFill="1" applyBorder="1" applyAlignment="1" applyProtection="1">
      <alignment horizontal="center" vertical="center"/>
      <protection hidden="1"/>
    </xf>
    <xf numFmtId="0" fontId="70" fillId="20" borderId="124" xfId="0" applyFont="1" applyFill="1" applyBorder="1" applyAlignment="1" applyProtection="1">
      <alignment horizontal="center" vertical="center"/>
      <protection hidden="1"/>
    </xf>
    <xf numFmtId="0" fontId="23" fillId="20" borderId="134" xfId="0" applyFont="1" applyFill="1" applyBorder="1" applyAlignment="1" applyProtection="1">
      <alignment horizontal="center" vertical="center" wrapText="1"/>
      <protection hidden="1"/>
    </xf>
    <xf numFmtId="0" fontId="23" fillId="20" borderId="124" xfId="0" applyFont="1" applyFill="1" applyBorder="1" applyAlignment="1" applyProtection="1">
      <alignment horizontal="center" vertical="center" wrapText="1"/>
      <protection hidden="1"/>
    </xf>
    <xf numFmtId="0" fontId="46" fillId="20" borderId="15" xfId="0" applyFont="1" applyFill="1" applyBorder="1" applyAlignment="1" applyProtection="1">
      <alignment horizontal="center" vertical="center"/>
      <protection hidden="1"/>
    </xf>
    <xf numFmtId="0" fontId="70" fillId="20" borderId="133" xfId="0" applyFont="1" applyFill="1" applyBorder="1" applyAlignment="1" applyProtection="1">
      <alignment horizontal="center" vertical="center"/>
      <protection hidden="1"/>
    </xf>
    <xf numFmtId="0" fontId="70" fillId="20" borderId="123" xfId="0" applyFont="1" applyFill="1" applyBorder="1" applyAlignment="1" applyProtection="1">
      <alignment horizontal="center" vertical="center"/>
      <protection hidden="1"/>
    </xf>
    <xf numFmtId="0" fontId="15" fillId="0" borderId="13" xfId="0" applyFont="1" applyBorder="1" applyAlignment="1" applyProtection="1">
      <alignment horizontal="center" vertical="center" textRotation="90"/>
      <protection hidden="1"/>
    </xf>
    <xf numFmtId="0" fontId="15" fillId="0" borderId="48" xfId="0" applyFont="1" applyBorder="1" applyAlignment="1" applyProtection="1">
      <alignment horizontal="center" vertical="center" textRotation="90"/>
      <protection hidden="1"/>
    </xf>
    <xf numFmtId="0" fontId="70" fillId="20" borderId="13" xfId="0" applyFont="1" applyFill="1" applyBorder="1" applyAlignment="1" applyProtection="1">
      <alignment horizontal="center" vertical="center"/>
      <protection hidden="1"/>
    </xf>
    <xf numFmtId="0" fontId="70" fillId="20" borderId="48" xfId="0" applyFont="1" applyFill="1" applyBorder="1" applyAlignment="1" applyProtection="1">
      <alignment horizontal="center" vertical="center"/>
      <protection hidden="1"/>
    </xf>
    <xf numFmtId="0" fontId="3" fillId="3" borderId="123"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22" fillId="4" borderId="34" xfId="0" applyFont="1" applyFill="1" applyBorder="1" applyAlignment="1" applyProtection="1">
      <alignment horizontal="center" vertical="center"/>
      <protection hidden="1"/>
    </xf>
    <xf numFmtId="0" fontId="22" fillId="4" borderId="37" xfId="0" applyFont="1" applyFill="1" applyBorder="1" applyAlignment="1" applyProtection="1">
      <alignment horizontal="center" vertical="center"/>
      <protection hidden="1"/>
    </xf>
    <xf numFmtId="0" fontId="46" fillId="20" borderId="134" xfId="0" applyFont="1" applyFill="1" applyBorder="1" applyAlignment="1" applyProtection="1">
      <alignment horizontal="center" vertical="center" textRotation="90" wrapText="1"/>
      <protection hidden="1"/>
    </xf>
    <xf numFmtId="0" fontId="46" fillId="20" borderId="124" xfId="0" applyFont="1" applyFill="1" applyBorder="1" applyAlignment="1" applyProtection="1">
      <alignment horizontal="center" vertical="center" textRotation="90" wrapText="1"/>
      <protection hidden="1"/>
    </xf>
    <xf numFmtId="0" fontId="23" fillId="20" borderId="13" xfId="0" applyFont="1" applyFill="1" applyBorder="1" applyAlignment="1" applyProtection="1">
      <alignment horizontal="center" vertical="center" wrapText="1"/>
      <protection hidden="1"/>
    </xf>
    <xf numFmtId="0" fontId="23" fillId="20" borderId="48" xfId="0" applyFont="1" applyFill="1" applyBorder="1" applyAlignment="1" applyProtection="1">
      <alignment horizontal="center" vertical="center" wrapText="1"/>
      <protection hidden="1"/>
    </xf>
    <xf numFmtId="0" fontId="23" fillId="20" borderId="133" xfId="0" applyFont="1" applyFill="1" applyBorder="1" applyAlignment="1" applyProtection="1">
      <alignment horizontal="center" vertical="center" wrapText="1"/>
      <protection hidden="1"/>
    </xf>
    <xf numFmtId="0" fontId="23" fillId="20" borderId="123" xfId="0" applyFont="1" applyFill="1" applyBorder="1" applyAlignment="1" applyProtection="1">
      <alignment horizontal="center" vertical="center" wrapText="1"/>
      <protection hidden="1"/>
    </xf>
    <xf numFmtId="0" fontId="3" fillId="3" borderId="130" xfId="0" applyFont="1" applyFill="1" applyBorder="1" applyAlignment="1" applyProtection="1">
      <alignment horizontal="center" vertical="center" textRotation="90" wrapText="1"/>
      <protection hidden="1"/>
    </xf>
    <xf numFmtId="0" fontId="3" fillId="3" borderId="131" xfId="0" applyFont="1" applyFill="1" applyBorder="1" applyAlignment="1" applyProtection="1">
      <alignment horizontal="center" vertical="center" textRotation="90" wrapText="1"/>
      <protection hidden="1"/>
    </xf>
    <xf numFmtId="0" fontId="46" fillId="20" borderId="13" xfId="0" applyFont="1" applyFill="1" applyBorder="1" applyAlignment="1" applyProtection="1">
      <alignment horizontal="center" vertical="center" textRotation="90" wrapText="1"/>
      <protection hidden="1"/>
    </xf>
    <xf numFmtId="0" fontId="46" fillId="20" borderId="48" xfId="0" applyFont="1" applyFill="1" applyBorder="1" applyAlignment="1" applyProtection="1">
      <alignment horizontal="center" vertical="center" textRotation="90" wrapText="1"/>
      <protection hidden="1"/>
    </xf>
    <xf numFmtId="0" fontId="2" fillId="6" borderId="111" xfId="0" applyFont="1" applyFill="1" applyBorder="1" applyAlignment="1" applyProtection="1">
      <alignment horizontal="center" vertical="center"/>
      <protection hidden="1"/>
    </xf>
    <xf numFmtId="0" fontId="2" fillId="6" borderId="40" xfId="0" applyFont="1" applyFill="1" applyBorder="1" applyAlignment="1" applyProtection="1">
      <alignment horizontal="center" vertical="center"/>
      <protection hidden="1"/>
    </xf>
    <xf numFmtId="0" fontId="23" fillId="20" borderId="128" xfId="0" applyFont="1" applyFill="1" applyBorder="1" applyAlignment="1" applyProtection="1">
      <alignment horizontal="center" vertical="center" wrapText="1"/>
      <protection hidden="1"/>
    </xf>
    <xf numFmtId="0" fontId="16" fillId="14" borderId="127" xfId="0" applyFont="1" applyFill="1" applyBorder="1" applyAlignment="1" applyProtection="1">
      <alignment horizontal="center" vertical="center"/>
      <protection hidden="1"/>
    </xf>
    <xf numFmtId="0" fontId="16" fillId="14" borderId="14" xfId="0" applyFont="1" applyFill="1" applyBorder="1" applyAlignment="1" applyProtection="1">
      <alignment horizontal="center" vertical="center"/>
      <protection hidden="1"/>
    </xf>
    <xf numFmtId="0" fontId="46" fillId="20" borderId="15" xfId="0" applyFont="1" applyFill="1" applyBorder="1" applyAlignment="1" applyProtection="1">
      <alignment horizontal="center" vertical="center" wrapText="1"/>
      <protection hidden="1"/>
    </xf>
    <xf numFmtId="0" fontId="46" fillId="20" borderId="133" xfId="0" applyFont="1" applyFill="1" applyBorder="1" applyAlignment="1" applyProtection="1">
      <alignment horizontal="center" vertical="center" textRotation="90"/>
      <protection hidden="1"/>
    </xf>
    <xf numFmtId="0" fontId="46" fillId="20" borderId="123" xfId="0" applyFont="1" applyFill="1" applyBorder="1" applyAlignment="1" applyProtection="1">
      <alignment horizontal="center" vertical="center" textRotation="90"/>
      <protection hidden="1"/>
    </xf>
    <xf numFmtId="0" fontId="23" fillId="20" borderId="15" xfId="0" applyFont="1" applyFill="1" applyBorder="1" applyAlignment="1" applyProtection="1">
      <alignment horizontal="center" vertical="center"/>
      <protection hidden="1"/>
    </xf>
    <xf numFmtId="0" fontId="20" fillId="8" borderId="119" xfId="0" applyFont="1" applyFill="1" applyBorder="1" applyAlignment="1" applyProtection="1">
      <alignment horizontal="center" vertical="center"/>
      <protection hidden="1"/>
    </xf>
    <xf numFmtId="0" fontId="20" fillId="8" borderId="0" xfId="0" applyFont="1" applyFill="1" applyAlignment="1" applyProtection="1">
      <alignment horizontal="center" vertical="center"/>
      <protection hidden="1"/>
    </xf>
    <xf numFmtId="0" fontId="16" fillId="14" borderId="125" xfId="0" applyFont="1" applyFill="1" applyBorder="1" applyAlignment="1" applyProtection="1">
      <alignment horizontal="center" vertical="center"/>
      <protection hidden="1"/>
    </xf>
    <xf numFmtId="0" fontId="3" fillId="3" borderId="132" xfId="0" applyFont="1" applyFill="1" applyBorder="1" applyAlignment="1" applyProtection="1">
      <alignment horizontal="center" vertical="center" textRotation="90" wrapText="1"/>
      <protection hidden="1"/>
    </xf>
    <xf numFmtId="0" fontId="16" fillId="0" borderId="20"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16" fillId="14" borderId="126" xfId="0" applyFont="1" applyFill="1" applyBorder="1" applyAlignment="1" applyProtection="1">
      <alignment horizontal="center" vertical="center"/>
      <protection hidden="1"/>
    </xf>
    <xf numFmtId="0" fontId="16" fillId="0" borderId="120" xfId="0" applyFont="1" applyBorder="1" applyAlignment="1" applyProtection="1">
      <alignment horizontal="center" vertical="center"/>
      <protection hidden="1"/>
    </xf>
    <xf numFmtId="0" fontId="16" fillId="0" borderId="121" xfId="0" applyFont="1" applyBorder="1" applyAlignment="1" applyProtection="1">
      <alignment horizontal="center" vertical="center"/>
      <protection hidden="1"/>
    </xf>
    <xf numFmtId="0" fontId="16" fillId="0" borderId="122" xfId="0" applyFont="1" applyBorder="1" applyAlignment="1" applyProtection="1">
      <alignment horizontal="center" vertical="center"/>
      <protection hidden="1"/>
    </xf>
    <xf numFmtId="0" fontId="16" fillId="0" borderId="128"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129" xfId="0" applyFont="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16" fillId="0" borderId="48" xfId="0" applyFont="1" applyBorder="1" applyAlignment="1" applyProtection="1">
      <alignment horizontal="center" vertical="center"/>
      <protection hidden="1"/>
    </xf>
    <xf numFmtId="0" fontId="16" fillId="0" borderId="124" xfId="0" applyFont="1" applyBorder="1" applyAlignment="1" applyProtection="1">
      <alignment horizontal="center" vertical="center"/>
      <protection hidden="1"/>
    </xf>
    <xf numFmtId="0" fontId="22" fillId="4" borderId="35" xfId="0" applyFont="1" applyFill="1" applyBorder="1" applyAlignment="1" applyProtection="1">
      <alignment horizontal="center" vertical="center"/>
      <protection hidden="1"/>
    </xf>
    <xf numFmtId="0" fontId="22" fillId="4" borderId="38" xfId="0" applyFont="1" applyFill="1" applyBorder="1" applyAlignment="1" applyProtection="1">
      <alignment horizontal="center" vertical="center"/>
      <protection hidden="1"/>
    </xf>
    <xf numFmtId="0" fontId="16" fillId="13" borderId="25" xfId="0" applyFont="1" applyFill="1" applyBorder="1" applyAlignment="1" applyProtection="1">
      <alignment horizontal="center" vertical="center"/>
      <protection hidden="1"/>
    </xf>
    <xf numFmtId="0" fontId="16" fillId="13" borderId="29" xfId="0" applyFont="1" applyFill="1" applyBorder="1" applyAlignment="1" applyProtection="1">
      <alignment horizontal="center" vertical="center"/>
      <protection hidden="1"/>
    </xf>
    <xf numFmtId="0" fontId="20" fillId="12" borderId="0" xfId="0" applyFont="1" applyFill="1" applyAlignment="1" applyProtection="1">
      <alignment horizontal="center" vertical="center"/>
      <protection hidden="1"/>
    </xf>
    <xf numFmtId="0" fontId="20" fillId="12" borderId="22" xfId="0" applyFont="1" applyFill="1" applyBorder="1" applyAlignment="1" applyProtection="1">
      <alignment horizontal="center" vertical="center"/>
      <protection hidden="1"/>
    </xf>
    <xf numFmtId="0" fontId="22" fillId="4" borderId="41" xfId="0" applyFont="1" applyFill="1" applyBorder="1" applyAlignment="1" applyProtection="1">
      <alignment horizontal="center" vertical="center"/>
      <protection hidden="1"/>
    </xf>
    <xf numFmtId="0" fontId="22" fillId="4" borderId="42" xfId="0" applyFont="1" applyFill="1" applyBorder="1" applyAlignment="1" applyProtection="1">
      <alignment horizontal="center" vertical="center"/>
      <protection hidden="1"/>
    </xf>
    <xf numFmtId="0" fontId="22" fillId="4" borderId="43" xfId="0" applyFont="1" applyFill="1" applyBorder="1" applyAlignment="1" applyProtection="1">
      <alignment horizontal="center" vertical="center"/>
      <protection hidden="1"/>
    </xf>
    <xf numFmtId="0" fontId="22" fillId="4" borderId="36" xfId="0" applyFont="1" applyFill="1" applyBorder="1" applyAlignment="1" applyProtection="1">
      <alignment horizontal="center" vertical="center"/>
      <protection hidden="1"/>
    </xf>
    <xf numFmtId="0" fontId="22" fillId="4" borderId="39" xfId="0" applyFont="1" applyFill="1" applyBorder="1" applyAlignment="1" applyProtection="1">
      <alignment horizontal="center" vertical="center"/>
      <protection hidden="1"/>
    </xf>
    <xf numFmtId="0" fontId="16" fillId="13" borderId="30" xfId="0" applyFont="1" applyFill="1" applyBorder="1" applyAlignment="1" applyProtection="1">
      <alignment horizontal="center" vertical="center"/>
      <protection hidden="1"/>
    </xf>
    <xf numFmtId="0" fontId="16" fillId="13" borderId="31" xfId="0" applyFont="1" applyFill="1" applyBorder="1" applyAlignment="1" applyProtection="1">
      <alignment horizontal="center" vertical="center"/>
      <protection hidden="1"/>
    </xf>
  </cellXfs>
  <cellStyles count="7">
    <cellStyle name="Normal 2" xfId="2" xr:uid="{00000000-0005-0000-0000-000002000000}"/>
    <cellStyle name="Normal 2 2" xfId="3" xr:uid="{00000000-0005-0000-0000-000003000000}"/>
    <cellStyle name="Normal 4" xfId="4" xr:uid="{00000000-0005-0000-0000-000004000000}"/>
    <cellStyle name="ارتباط تشعبي" xfId="1" builtinId="8"/>
    <cellStyle name="عادي" xfId="0" builtinId="0"/>
    <cellStyle name="عادي 2" xfId="5" xr:uid="{00000000-0005-0000-0000-000005000000}"/>
    <cellStyle name="عادي 2 2" xfId="6" xr:uid="{00000000-0005-0000-0000-00000600000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border>
        <left/>
        <right/>
        <bottom/>
        <vertical/>
        <horizontal/>
      </border>
    </dxf>
    <dxf>
      <border>
        <left/>
        <right/>
        <bottom/>
        <vertical/>
        <horizontal/>
      </border>
    </dxf>
    <dxf>
      <border>
        <left/>
        <right/>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ill>
        <patternFill>
          <bgColor theme="4" tint="-0.499984740745262"/>
        </patternFill>
      </fill>
      <border>
        <left/>
        <right/>
        <top style="thin">
          <color theme="0"/>
        </top>
        <bottom style="thin">
          <color theme="0"/>
        </bottom>
      </border>
    </dxf>
    <dxf>
      <fill>
        <patternFill patternType="none">
          <bgColor auto="1"/>
        </patternFill>
      </fill>
      <border>
        <left/>
        <right/>
        <top/>
        <bottom/>
        <vertical/>
        <horizontal/>
      </border>
    </dxf>
    <dxf>
      <font>
        <b/>
        <i val="0"/>
        <color theme="0"/>
      </font>
      <fill>
        <patternFill>
          <bgColor theme="8" tint="-0.499984740745262"/>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2115070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6</xdr:col>
      <xdr:colOff>38100</xdr:colOff>
      <xdr:row>7</xdr:row>
      <xdr:rowOff>129540</xdr:rowOff>
    </xdr:from>
    <xdr:to>
      <xdr:col>6</xdr:col>
      <xdr:colOff>609600</xdr:colOff>
      <xdr:row>7</xdr:row>
      <xdr:rowOff>388620</xdr:rowOff>
    </xdr:to>
    <xdr:sp macro="" textlink="">
      <xdr:nvSpPr>
        <xdr:cNvPr id="3" name="سهم: لليسار 2">
          <a:extLst>
            <a:ext uri="{FF2B5EF4-FFF2-40B4-BE49-F238E27FC236}">
              <a16:creationId xmlns:a16="http://schemas.microsoft.com/office/drawing/2014/main" id="{3966CF92-726C-4FC6-8910-56944C73DCE4}"/>
            </a:ext>
          </a:extLst>
        </xdr:cNvPr>
        <xdr:cNvSpPr/>
      </xdr:nvSpPr>
      <xdr:spPr>
        <a:xfrm rot="10800000">
          <a:off x="10109812140" y="294894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213360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31060" y="9515476"/>
          <a:ext cx="66255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266700</xdr:colOff>
      <xdr:row>44</xdr:row>
      <xdr:rowOff>201930</xdr:rowOff>
    </xdr:from>
    <xdr:to>
      <xdr:col>6</xdr:col>
      <xdr:colOff>55245</xdr:colOff>
      <xdr:row>46</xdr:row>
      <xdr:rowOff>42418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201155" y="9536430"/>
          <a:ext cx="276225" cy="274828"/>
        </a:xfrm>
        <a:prstGeom prst="rect">
          <a:avLst/>
        </a:prstGeom>
      </xdr:spPr>
    </xdr:pic>
    <xdr:clientData/>
  </xdr:twoCellAnchor>
  <xdr:twoCellAnchor editAs="oneCell">
    <xdr:from>
      <xdr:col>10</xdr:col>
      <xdr:colOff>32880</xdr:colOff>
      <xdr:row>44</xdr:row>
      <xdr:rowOff>220486</xdr:rowOff>
    </xdr:from>
    <xdr:to>
      <xdr:col>10</xdr:col>
      <xdr:colOff>259079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0921" y="9554986"/>
          <a:ext cx="226199" cy="224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Telegram%20Desktop\&#1581;&#1580;&#1576;%20&#1583;&#1575;&#1574;&#160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حجب"/>
      <sheetName val="ورقة1"/>
    </sheetNames>
    <sheetDataSet>
      <sheetData sheetId="0">
        <row r="2">
          <cell r="A2">
            <v>424179</v>
          </cell>
        </row>
        <row r="3">
          <cell r="A3">
            <v>413195</v>
          </cell>
        </row>
        <row r="4">
          <cell r="A4">
            <v>417768</v>
          </cell>
        </row>
        <row r="5">
          <cell r="A5">
            <v>419554</v>
          </cell>
        </row>
        <row r="6">
          <cell r="A6">
            <v>421388</v>
          </cell>
        </row>
        <row r="7">
          <cell r="A7">
            <v>423599</v>
          </cell>
        </row>
        <row r="8">
          <cell r="A8">
            <v>423822</v>
          </cell>
        </row>
        <row r="9">
          <cell r="A9">
            <v>426206</v>
          </cell>
        </row>
        <row r="10">
          <cell r="A10">
            <v>426567</v>
          </cell>
        </row>
        <row r="11">
          <cell r="A11">
            <v>427098</v>
          </cell>
        </row>
        <row r="12">
          <cell r="A12">
            <v>427098</v>
          </cell>
        </row>
      </sheetData>
      <sheetData sheetId="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Lenovo/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Lenovo/Lenovo/user/TOSHIBA/AppData/Roaming/Microsoft/My%20Documents/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showRowColHeaders="0" rightToLeft="1" tabSelected="1" workbookViewId="0">
      <selection activeCell="J14" sqref="J14"/>
    </sheetView>
  </sheetViews>
  <sheetFormatPr defaultColWidth="9" defaultRowHeight="18" x14ac:dyDescent="0.45"/>
  <cols>
    <col min="1" max="1" width="2.25" style="23" customWidth="1"/>
    <col min="2" max="2" width="4.375" style="23" customWidth="1"/>
    <col min="3" max="6" width="9" style="23"/>
    <col min="7" max="7" width="1.375" style="23" customWidth="1"/>
    <col min="8" max="8" width="12.75" style="23" customWidth="1"/>
    <col min="9" max="9" width="16.875" style="23" customWidth="1"/>
    <col min="10" max="10" width="5" style="23" customWidth="1"/>
    <col min="11" max="11" width="9" style="23"/>
    <col min="12" max="12" width="2.75" style="23" customWidth="1"/>
    <col min="13" max="14" width="9" style="23"/>
    <col min="15" max="15" width="3.375" style="23" customWidth="1"/>
    <col min="16" max="17" width="9" style="23"/>
    <col min="18" max="18" width="4.75" style="23" customWidth="1"/>
    <col min="19" max="19" width="2" style="23" customWidth="1"/>
    <col min="20" max="20" width="8.875" style="23" customWidth="1"/>
    <col min="21" max="21" width="15.375" style="23" customWidth="1"/>
    <col min="22" max="16384" width="9" style="23"/>
  </cols>
  <sheetData>
    <row r="1" spans="1:22" ht="28.5" thickBot="1" x14ac:dyDescent="0.7">
      <c r="B1" s="198" t="s">
        <v>0</v>
      </c>
      <c r="C1" s="198"/>
      <c r="D1" s="198"/>
      <c r="E1" s="198"/>
      <c r="F1" s="198"/>
      <c r="G1" s="198"/>
      <c r="H1" s="198"/>
      <c r="I1" s="198"/>
      <c r="J1" s="198"/>
      <c r="K1" s="198"/>
      <c r="L1" s="198"/>
      <c r="M1" s="198"/>
      <c r="N1" s="198"/>
      <c r="O1" s="198"/>
      <c r="P1" s="198"/>
      <c r="Q1" s="198"/>
      <c r="R1" s="198"/>
      <c r="S1" s="198"/>
      <c r="T1" s="198"/>
      <c r="U1" s="198"/>
    </row>
    <row r="2" spans="1:22" ht="19.5" customHeight="1" thickBot="1" x14ac:dyDescent="0.55000000000000004">
      <c r="B2" s="199" t="s">
        <v>1</v>
      </c>
      <c r="C2" s="199"/>
      <c r="D2" s="199"/>
      <c r="E2" s="199"/>
      <c r="F2" s="199"/>
      <c r="G2" s="199"/>
      <c r="H2" s="199"/>
      <c r="I2" s="199"/>
      <c r="J2" s="24"/>
      <c r="K2" s="200" t="s">
        <v>2</v>
      </c>
      <c r="L2" s="201"/>
      <c r="M2" s="201"/>
      <c r="N2" s="201"/>
      <c r="O2" s="201"/>
      <c r="P2" s="201"/>
      <c r="Q2" s="201"/>
      <c r="R2" s="201"/>
      <c r="S2" s="201"/>
      <c r="T2" s="204" t="s">
        <v>3</v>
      </c>
      <c r="U2" s="205"/>
    </row>
    <row r="3" spans="1:22" ht="22.5" customHeight="1" thickBot="1" x14ac:dyDescent="0.55000000000000004">
      <c r="A3" s="25">
        <v>1</v>
      </c>
      <c r="B3" s="208" t="s">
        <v>4</v>
      </c>
      <c r="C3" s="209"/>
      <c r="D3" s="209"/>
      <c r="E3" s="209"/>
      <c r="F3" s="209"/>
      <c r="G3" s="209"/>
      <c r="H3" s="209"/>
      <c r="I3" s="210"/>
      <c r="K3" s="202"/>
      <c r="L3" s="203"/>
      <c r="M3" s="203"/>
      <c r="N3" s="203"/>
      <c r="O3" s="203"/>
      <c r="P3" s="203"/>
      <c r="Q3" s="203"/>
      <c r="R3" s="203"/>
      <c r="S3" s="203"/>
      <c r="T3" s="206"/>
      <c r="U3" s="207"/>
    </row>
    <row r="4" spans="1:22" ht="22.5" customHeight="1" thickBot="1" x14ac:dyDescent="0.55000000000000004">
      <c r="A4" s="25">
        <v>2</v>
      </c>
      <c r="B4" s="190" t="s">
        <v>5</v>
      </c>
      <c r="C4" s="191"/>
      <c r="D4" s="191"/>
      <c r="E4" s="191"/>
      <c r="F4" s="191"/>
      <c r="G4" s="191"/>
      <c r="H4" s="191"/>
      <c r="I4" s="192"/>
      <c r="K4" s="193" t="s">
        <v>6</v>
      </c>
      <c r="L4" s="194"/>
      <c r="M4" s="194"/>
      <c r="N4" s="194"/>
      <c r="O4" s="194"/>
      <c r="P4" s="194"/>
      <c r="Q4" s="194"/>
      <c r="R4" s="194"/>
      <c r="S4" s="195"/>
      <c r="T4" s="196">
        <v>1</v>
      </c>
      <c r="U4" s="197"/>
    </row>
    <row r="5" spans="1:22" ht="22.5" customHeight="1" thickBot="1" x14ac:dyDescent="0.55000000000000004">
      <c r="A5" s="25"/>
      <c r="B5" s="211" t="s">
        <v>7</v>
      </c>
      <c r="C5" s="212"/>
      <c r="D5" s="212"/>
      <c r="E5" s="212"/>
      <c r="F5" s="212"/>
      <c r="G5" s="212"/>
      <c r="H5" s="212"/>
      <c r="I5" s="26"/>
      <c r="K5" s="213" t="s">
        <v>8</v>
      </c>
      <c r="L5" s="214"/>
      <c r="M5" s="214"/>
      <c r="N5" s="214"/>
      <c r="O5" s="214"/>
      <c r="P5" s="214"/>
      <c r="Q5" s="214"/>
      <c r="R5" s="214"/>
      <c r="S5" s="214"/>
      <c r="T5" s="196">
        <v>1</v>
      </c>
      <c r="U5" s="197"/>
    </row>
    <row r="6" spans="1:22" ht="22.5" customHeight="1" thickBot="1" x14ac:dyDescent="0.55000000000000004">
      <c r="A6" s="25"/>
      <c r="B6" s="215" t="s">
        <v>9</v>
      </c>
      <c r="C6" s="216"/>
      <c r="D6" s="216"/>
      <c r="E6" s="216"/>
      <c r="F6" s="216"/>
      <c r="G6" s="216"/>
      <c r="H6" s="216"/>
      <c r="I6" s="217"/>
      <c r="K6" s="213" t="s">
        <v>10</v>
      </c>
      <c r="L6" s="214"/>
      <c r="M6" s="214"/>
      <c r="N6" s="214"/>
      <c r="O6" s="214"/>
      <c r="P6" s="214"/>
      <c r="Q6" s="214"/>
      <c r="R6" s="214"/>
      <c r="S6" s="214"/>
      <c r="T6" s="218" t="s">
        <v>11</v>
      </c>
      <c r="U6" s="219"/>
    </row>
    <row r="7" spans="1:22" ht="22.5" customHeight="1" thickBot="1" x14ac:dyDescent="0.55000000000000004">
      <c r="A7" s="25">
        <v>3</v>
      </c>
      <c r="B7" s="211" t="s">
        <v>12</v>
      </c>
      <c r="C7" s="212"/>
      <c r="D7" s="212"/>
      <c r="E7" s="212"/>
      <c r="F7" s="212"/>
      <c r="G7" s="212"/>
      <c r="H7" s="220" t="s">
        <v>13</v>
      </c>
      <c r="I7" s="221"/>
      <c r="K7" s="222" t="s">
        <v>14</v>
      </c>
      <c r="L7" s="223"/>
      <c r="M7" s="223"/>
      <c r="N7" s="223"/>
      <c r="O7" s="223"/>
      <c r="P7" s="223"/>
      <c r="Q7" s="223"/>
      <c r="R7" s="223"/>
      <c r="S7" s="224"/>
      <c r="T7" s="225">
        <v>0.5</v>
      </c>
      <c r="U7" s="226"/>
      <c r="V7" s="27"/>
    </row>
    <row r="8" spans="1:22" ht="22.5" customHeight="1" x14ac:dyDescent="0.5">
      <c r="A8" s="25">
        <v>4</v>
      </c>
      <c r="B8" s="227" t="s">
        <v>15</v>
      </c>
      <c r="C8" s="227"/>
      <c r="D8" s="227"/>
      <c r="E8" s="227"/>
      <c r="F8" s="227"/>
      <c r="G8" s="227"/>
      <c r="H8" s="227"/>
      <c r="I8" s="227"/>
      <c r="J8" s="27"/>
      <c r="K8" s="230" t="s">
        <v>16</v>
      </c>
      <c r="L8" s="231"/>
      <c r="M8" s="231"/>
      <c r="N8" s="231"/>
      <c r="O8" s="231"/>
      <c r="P8" s="231"/>
      <c r="Q8" s="231"/>
      <c r="R8" s="231"/>
      <c r="S8" s="231"/>
      <c r="T8" s="232">
        <v>0.2</v>
      </c>
      <c r="U8" s="233"/>
    </row>
    <row r="9" spans="1:22" ht="22.5" customHeight="1" x14ac:dyDescent="0.5">
      <c r="A9" s="25"/>
      <c r="B9" s="228"/>
      <c r="C9" s="228"/>
      <c r="D9" s="228"/>
      <c r="E9" s="228"/>
      <c r="F9" s="228"/>
      <c r="G9" s="228"/>
      <c r="H9" s="228"/>
      <c r="I9" s="228"/>
      <c r="J9" s="28"/>
      <c r="K9" s="230"/>
      <c r="L9" s="231"/>
      <c r="M9" s="231"/>
      <c r="N9" s="231"/>
      <c r="O9" s="231"/>
      <c r="P9" s="231"/>
      <c r="Q9" s="231"/>
      <c r="R9" s="231"/>
      <c r="S9" s="231"/>
      <c r="T9" s="234"/>
      <c r="U9" s="233"/>
    </row>
    <row r="10" spans="1:22" ht="22.5" customHeight="1" x14ac:dyDescent="0.5">
      <c r="A10" s="25"/>
      <c r="B10" s="228"/>
      <c r="C10" s="228"/>
      <c r="D10" s="228"/>
      <c r="E10" s="228"/>
      <c r="F10" s="228"/>
      <c r="G10" s="228"/>
      <c r="H10" s="228"/>
      <c r="I10" s="228"/>
      <c r="K10" s="193" t="s">
        <v>17</v>
      </c>
      <c r="L10" s="194"/>
      <c r="M10" s="194"/>
      <c r="N10" s="194"/>
      <c r="O10" s="194"/>
      <c r="P10" s="194"/>
      <c r="Q10" s="194"/>
      <c r="R10" s="194"/>
      <c r="S10" s="195"/>
      <c r="T10" s="235">
        <v>0.2</v>
      </c>
      <c r="U10" s="236"/>
    </row>
    <row r="11" spans="1:22" ht="22.5" customHeight="1" x14ac:dyDescent="0.5">
      <c r="A11" s="25"/>
      <c r="B11" s="228"/>
      <c r="C11" s="228"/>
      <c r="D11" s="228"/>
      <c r="E11" s="228"/>
      <c r="F11" s="228"/>
      <c r="G11" s="228"/>
      <c r="H11" s="228"/>
      <c r="I11" s="228"/>
      <c r="K11" s="222" t="s">
        <v>18</v>
      </c>
      <c r="L11" s="223"/>
      <c r="M11" s="223"/>
      <c r="N11" s="223"/>
      <c r="O11" s="223"/>
      <c r="P11" s="223"/>
      <c r="Q11" s="223"/>
      <c r="R11" s="223"/>
      <c r="S11" s="224"/>
      <c r="T11" s="235">
        <v>0.2</v>
      </c>
      <c r="U11" s="236"/>
    </row>
    <row r="12" spans="1:22" ht="22.5" customHeight="1" thickBot="1" x14ac:dyDescent="0.55000000000000004">
      <c r="A12" s="25"/>
      <c r="B12" s="229"/>
      <c r="C12" s="229"/>
      <c r="D12" s="229"/>
      <c r="E12" s="229"/>
      <c r="F12" s="229"/>
      <c r="G12" s="229"/>
      <c r="H12" s="229"/>
      <c r="I12" s="229"/>
      <c r="K12" s="246" t="s">
        <v>19</v>
      </c>
      <c r="L12" s="247"/>
      <c r="M12" s="247"/>
      <c r="N12" s="247"/>
      <c r="O12" s="247"/>
      <c r="P12" s="247"/>
      <c r="Q12" s="247"/>
      <c r="R12" s="247"/>
      <c r="S12" s="248"/>
      <c r="T12" s="249">
        <v>0.5</v>
      </c>
      <c r="U12" s="250"/>
    </row>
    <row r="13" spans="1:22" ht="22.5" customHeight="1" thickBot="1" x14ac:dyDescent="0.55000000000000004">
      <c r="A13" s="25">
        <v>5</v>
      </c>
      <c r="B13" s="251" t="s">
        <v>20</v>
      </c>
      <c r="C13" s="252"/>
      <c r="D13" s="252"/>
      <c r="E13" s="252"/>
      <c r="F13" s="252"/>
      <c r="G13" s="252"/>
      <c r="H13" s="252"/>
      <c r="I13" s="253"/>
      <c r="K13" s="254" t="s">
        <v>21</v>
      </c>
      <c r="L13" s="255"/>
      <c r="M13" s="255"/>
      <c r="N13" s="255"/>
      <c r="O13" s="255"/>
      <c r="P13" s="255"/>
      <c r="Q13" s="255"/>
      <c r="R13" s="255"/>
      <c r="S13" s="255"/>
      <c r="T13" s="255"/>
      <c r="U13" s="255"/>
    </row>
    <row r="14" spans="1:22" ht="22.5" customHeight="1" x14ac:dyDescent="0.5">
      <c r="A14" s="25"/>
      <c r="B14" s="256" t="s">
        <v>22</v>
      </c>
      <c r="C14" s="256"/>
      <c r="D14" s="256"/>
      <c r="E14" s="256"/>
      <c r="F14" s="256"/>
      <c r="G14" s="256"/>
      <c r="H14" s="256"/>
      <c r="I14" s="256"/>
      <c r="K14" s="255"/>
      <c r="L14" s="255"/>
      <c r="M14" s="255"/>
      <c r="N14" s="255"/>
      <c r="O14" s="255"/>
      <c r="P14" s="255"/>
      <c r="Q14" s="255"/>
      <c r="R14" s="255"/>
      <c r="S14" s="255"/>
      <c r="T14" s="255"/>
      <c r="U14" s="255"/>
    </row>
    <row r="15" spans="1:22" ht="3.75" customHeight="1" x14ac:dyDescent="0.5">
      <c r="A15" s="25"/>
      <c r="B15" s="257"/>
      <c r="C15" s="257"/>
      <c r="D15" s="257"/>
      <c r="E15" s="257"/>
      <c r="F15" s="257"/>
      <c r="G15" s="257"/>
      <c r="H15" s="257"/>
      <c r="I15" s="257"/>
      <c r="K15" s="259"/>
      <c r="L15" s="259"/>
      <c r="M15" s="259"/>
      <c r="N15" s="259"/>
      <c r="O15" s="259"/>
      <c r="P15" s="259"/>
      <c r="Q15" s="259"/>
      <c r="R15" s="259"/>
      <c r="S15" s="259"/>
      <c r="T15" s="259"/>
      <c r="U15" s="259"/>
    </row>
    <row r="16" spans="1:22" ht="26.25" customHeight="1" x14ac:dyDescent="0.5">
      <c r="A16" s="25">
        <v>6</v>
      </c>
      <c r="B16" s="257"/>
      <c r="C16" s="257"/>
      <c r="D16" s="257"/>
      <c r="E16" s="257"/>
      <c r="F16" s="257"/>
      <c r="G16" s="257"/>
      <c r="H16" s="257"/>
      <c r="I16" s="257"/>
      <c r="K16" s="259"/>
      <c r="L16" s="259"/>
      <c r="M16" s="259"/>
      <c r="N16" s="259"/>
      <c r="O16" s="259"/>
      <c r="P16" s="259"/>
      <c r="Q16" s="259"/>
      <c r="R16" s="259"/>
      <c r="S16" s="259"/>
      <c r="T16" s="259"/>
      <c r="U16" s="259"/>
    </row>
    <row r="17" spans="2:21" ht="19.5" customHeight="1" x14ac:dyDescent="0.45">
      <c r="B17" s="257"/>
      <c r="C17" s="257"/>
      <c r="D17" s="257"/>
      <c r="E17" s="257"/>
      <c r="F17" s="257"/>
      <c r="G17" s="257"/>
      <c r="H17" s="257"/>
      <c r="I17" s="257"/>
      <c r="K17" s="259"/>
      <c r="L17" s="259"/>
      <c r="M17" s="259"/>
      <c r="N17" s="259"/>
      <c r="O17" s="259"/>
      <c r="P17" s="259"/>
      <c r="Q17" s="259"/>
      <c r="R17" s="259"/>
      <c r="S17" s="259"/>
      <c r="T17" s="259"/>
      <c r="U17" s="259"/>
    </row>
    <row r="18" spans="2:21" ht="19.5" customHeight="1" x14ac:dyDescent="0.5">
      <c r="B18" s="257"/>
      <c r="C18" s="257"/>
      <c r="D18" s="257"/>
      <c r="E18" s="257"/>
      <c r="F18" s="257"/>
      <c r="G18" s="257"/>
      <c r="H18" s="257"/>
      <c r="I18" s="257"/>
      <c r="K18" s="29"/>
      <c r="M18" s="259"/>
      <c r="N18" s="259"/>
      <c r="O18" s="259"/>
      <c r="P18" s="30"/>
      <c r="Q18" s="260"/>
      <c r="R18" s="260"/>
      <c r="S18" s="29"/>
      <c r="T18" s="29"/>
      <c r="U18" s="29"/>
    </row>
    <row r="19" spans="2:21" ht="21.75" customHeight="1" thickBot="1" x14ac:dyDescent="0.5">
      <c r="B19" s="258"/>
      <c r="C19" s="258"/>
      <c r="D19" s="258"/>
      <c r="E19" s="258"/>
      <c r="F19" s="258"/>
      <c r="G19" s="258"/>
      <c r="H19" s="258"/>
      <c r="I19" s="258"/>
    </row>
    <row r="20" spans="2:21" ht="3.75" customHeight="1" thickBot="1" x14ac:dyDescent="0.5"/>
    <row r="21" spans="2:21" ht="35.25" customHeight="1" x14ac:dyDescent="0.45">
      <c r="B21" s="237"/>
      <c r="C21" s="238"/>
      <c r="D21" s="238"/>
      <c r="E21" s="238"/>
      <c r="F21" s="238"/>
      <c r="G21" s="238"/>
      <c r="H21" s="238"/>
      <c r="I21" s="238"/>
      <c r="J21" s="238"/>
      <c r="K21" s="238"/>
      <c r="L21" s="238"/>
      <c r="M21" s="238"/>
      <c r="N21" s="238"/>
      <c r="O21" s="238"/>
      <c r="P21" s="238"/>
      <c r="Q21" s="238"/>
      <c r="R21" s="238"/>
      <c r="S21" s="238"/>
      <c r="T21" s="238"/>
      <c r="U21" s="239"/>
    </row>
    <row r="22" spans="2:21" ht="14.25" customHeight="1" x14ac:dyDescent="0.45">
      <c r="B22" s="240"/>
      <c r="C22" s="241"/>
      <c r="D22" s="241"/>
      <c r="E22" s="241"/>
      <c r="F22" s="241"/>
      <c r="G22" s="241"/>
      <c r="H22" s="241"/>
      <c r="I22" s="241"/>
      <c r="J22" s="241"/>
      <c r="K22" s="241"/>
      <c r="L22" s="241"/>
      <c r="M22" s="241"/>
      <c r="N22" s="241"/>
      <c r="O22" s="241"/>
      <c r="P22" s="241"/>
      <c r="Q22" s="241"/>
      <c r="R22" s="241"/>
      <c r="S22" s="241"/>
      <c r="T22" s="241"/>
      <c r="U22" s="242"/>
    </row>
    <row r="23" spans="2:21" ht="15" customHeight="1" thickBot="1" x14ac:dyDescent="0.5">
      <c r="B23" s="243"/>
      <c r="C23" s="244"/>
      <c r="D23" s="244"/>
      <c r="E23" s="244"/>
      <c r="F23" s="244"/>
      <c r="G23" s="244"/>
      <c r="H23" s="244"/>
      <c r="I23" s="244"/>
      <c r="J23" s="244"/>
      <c r="K23" s="244"/>
      <c r="L23" s="244"/>
      <c r="M23" s="244"/>
      <c r="N23" s="244"/>
      <c r="O23" s="244"/>
      <c r="P23" s="244"/>
      <c r="Q23" s="244"/>
      <c r="R23" s="244"/>
      <c r="S23" s="244"/>
      <c r="T23" s="244"/>
      <c r="U23" s="245"/>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4.25" x14ac:dyDescent="0.2"/>
  <cols>
    <col min="1" max="1" width="13.875" bestFit="1" customWidth="1"/>
    <col min="2" max="2" width="22.25" customWidth="1"/>
    <col min="3" max="3" width="18.875" customWidth="1"/>
    <col min="4" max="4" width="26" customWidth="1"/>
    <col min="5" max="5" width="20.375" customWidth="1"/>
    <col min="6" max="6" width="20" customWidth="1"/>
    <col min="7" max="7" width="11.25" bestFit="1" customWidth="1"/>
    <col min="8" max="8" width="4.5" hidden="1" customWidth="1"/>
    <col min="9" max="9" width="3.25" hidden="1" customWidth="1"/>
    <col min="10" max="10" width="8.375" hidden="1" customWidth="1"/>
    <col min="11" max="11" width="18.875" hidden="1" customWidth="1"/>
    <col min="12" max="12" width="13.625" hidden="1" customWidth="1"/>
    <col min="13" max="14" width="11" customWidth="1"/>
    <col min="15" max="15" width="15.375" customWidth="1"/>
    <col min="16" max="16" width="37.125" customWidth="1"/>
    <col min="17" max="17" width="20" style="11" customWidth="1"/>
    <col min="18" max="18" width="18.375" style="11" customWidth="1"/>
    <col min="19" max="19" width="16.25" customWidth="1"/>
  </cols>
  <sheetData>
    <row r="1" spans="1:13" ht="25.9" customHeight="1" x14ac:dyDescent="0.2">
      <c r="A1" s="261" t="s">
        <v>23</v>
      </c>
      <c r="B1" s="261"/>
      <c r="C1" s="151"/>
      <c r="D1" s="140" t="str">
        <f>IFERROR(VLOOKUP(C1,ورقة2!$A$2:$U$7594,2,0),"")</f>
        <v/>
      </c>
      <c r="F1" t="e">
        <f>IF(VLOOKUP(C1,ورقة2!A1:X7734,24,0)="","",VLOOKUP(C1,ورقة2!A1:X7734,24,0))</f>
        <v>#N/A</v>
      </c>
      <c r="M1" s="154"/>
    </row>
    <row r="2" spans="1:13" ht="40.15" customHeight="1" x14ac:dyDescent="0.2">
      <c r="A2" s="262"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62"/>
      <c r="C2" s="262"/>
      <c r="D2" s="262"/>
      <c r="E2" s="262"/>
      <c r="F2" s="262"/>
    </row>
    <row r="3" spans="1:13" x14ac:dyDescent="0.2">
      <c r="A3" s="263" t="s">
        <v>24</v>
      </c>
      <c r="B3" s="263"/>
      <c r="C3" s="263"/>
      <c r="D3" s="263"/>
      <c r="E3" s="263"/>
      <c r="F3" s="263"/>
    </row>
    <row r="4" spans="1:13" ht="35.450000000000003" customHeight="1" x14ac:dyDescent="0.2">
      <c r="A4" s="4" t="s">
        <v>36</v>
      </c>
      <c r="B4" s="6" t="s">
        <v>37</v>
      </c>
      <c r="C4" s="4" t="s">
        <v>38</v>
      </c>
      <c r="D4" s="10" t="s">
        <v>39</v>
      </c>
      <c r="E4" s="10" t="s">
        <v>40</v>
      </c>
      <c r="F4" s="6" t="s">
        <v>41</v>
      </c>
      <c r="G4" s="6" t="s">
        <v>51</v>
      </c>
    </row>
    <row r="5" spans="1:13" ht="35.450000000000003" customHeight="1" x14ac:dyDescent="0.2">
      <c r="A5" s="8"/>
      <c r="B5" s="7"/>
      <c r="C5" s="7"/>
      <c r="D5" s="8"/>
      <c r="E5" s="8"/>
      <c r="F5" s="7"/>
      <c r="G5" s="7"/>
    </row>
    <row r="6" spans="1:13" ht="35.450000000000003" customHeight="1" x14ac:dyDescent="0.2">
      <c r="A6" s="39" t="s">
        <v>68</v>
      </c>
      <c r="B6" s="4" t="s">
        <v>69</v>
      </c>
      <c r="C6" s="4" t="s">
        <v>25</v>
      </c>
      <c r="D6" s="4" t="s">
        <v>26</v>
      </c>
      <c r="E6" s="4" t="s">
        <v>27</v>
      </c>
      <c r="F6" s="4" t="s">
        <v>28</v>
      </c>
      <c r="H6" t="s">
        <v>29</v>
      </c>
      <c r="I6" s="152"/>
      <c r="J6" t="s">
        <v>30</v>
      </c>
      <c r="L6" t="s">
        <v>31</v>
      </c>
    </row>
    <row r="7" spans="1:13" s="22" customFormat="1" ht="35.450000000000003" customHeight="1" x14ac:dyDescent="0.2">
      <c r="A7" s="184" t="e">
        <f>IF(A8&lt;&gt;"",A8,VLOOKUP($C$1,ورقة2!$A$2:$AF$7734,3,0))</f>
        <v>#N/A</v>
      </c>
      <c r="B7" s="184" t="e">
        <f>IF(B8&lt;&gt;"",B8,VLOOKUP($C$1,ورقة2!$A$2:$AF$7734,4,0))</f>
        <v>#N/A</v>
      </c>
      <c r="C7" s="184" t="e">
        <f>IF(C8&lt;&gt;"",C8,VLOOKUP($C$1,ورقة2!$A$2:$AF$7734,25,0))</f>
        <v>#N/A</v>
      </c>
      <c r="D7" s="184" t="e">
        <f>IF(D8&lt;&gt;"",D8,VLOOKUP($C$1,ورقة2!$A$2:$AF$7734,26,0))</f>
        <v>#N/A</v>
      </c>
      <c r="E7" s="184" t="e">
        <f>IF(E8&lt;&gt;"",E8,VLOOKUP($C$1,ورقة2!$A$2:$AF$7734,27,0))</f>
        <v>#N/A</v>
      </c>
      <c r="F7" s="184" t="e">
        <f>IF(F8&lt;&gt;"",F8,VLOOKUP($C$1,ورقة2!$A$2:$AF$7734,28,0))</f>
        <v>#N/A</v>
      </c>
      <c r="H7" s="22" t="s">
        <v>32</v>
      </c>
      <c r="I7" s="153" t="s">
        <v>33</v>
      </c>
      <c r="J7" t="s">
        <v>34</v>
      </c>
      <c r="L7" t="s">
        <v>35</v>
      </c>
    </row>
    <row r="8" spans="1:13" ht="35.450000000000003" customHeight="1" x14ac:dyDescent="0.2">
      <c r="A8" s="40"/>
      <c r="B8" s="7"/>
      <c r="C8" s="7"/>
      <c r="D8" s="7"/>
      <c r="E8" s="7"/>
      <c r="F8" s="7"/>
      <c r="I8" s="153" t="s">
        <v>42</v>
      </c>
      <c r="J8" t="s">
        <v>43</v>
      </c>
      <c r="L8" t="s">
        <v>44</v>
      </c>
      <c r="M8" s="187" t="s">
        <v>1350</v>
      </c>
    </row>
    <row r="9" spans="1:13" ht="35.450000000000003" customHeight="1" x14ac:dyDescent="0.2">
      <c r="A9" s="4" t="s">
        <v>58</v>
      </c>
      <c r="B9" s="4" t="s">
        <v>59</v>
      </c>
      <c r="C9" s="4" t="s">
        <v>60</v>
      </c>
      <c r="D9" s="5" t="s">
        <v>61</v>
      </c>
      <c r="E9" s="4" t="s">
        <v>48</v>
      </c>
      <c r="F9" s="4" t="s">
        <v>49</v>
      </c>
      <c r="G9" s="4" t="s">
        <v>50</v>
      </c>
      <c r="I9" s="153" t="s">
        <v>45</v>
      </c>
      <c r="J9" t="s">
        <v>46</v>
      </c>
      <c r="L9" t="s">
        <v>47</v>
      </c>
    </row>
    <row r="10" spans="1:13" ht="35.450000000000003" customHeight="1" x14ac:dyDescent="0.2">
      <c r="A10" s="185" t="e">
        <f>IF(A11&lt;&gt;"",A11,VLOOKUP($C$1,ورقة2!$A$2:$AF$7734,6,0))</f>
        <v>#N/A</v>
      </c>
      <c r="B10" s="184" t="e">
        <f>IF(B11&lt;&gt;"",B11,VLOOKUP($C$1,ورقة2!$A$2:$AF$7734,7,0))</f>
        <v>#N/A</v>
      </c>
      <c r="C10" s="184" t="e">
        <f>IF(C11&lt;&gt;"",C11,VLOOKUP($C$1,ورقة2!$A$2:$AF$7734,8,0))</f>
        <v>#N/A</v>
      </c>
      <c r="D10" s="184" t="e">
        <f>IF(D11&lt;&gt;"",D11,VLOOKUP($C$1,ورقة2!$A$2:$AF$7734,5,0))</f>
        <v>#N/A</v>
      </c>
      <c r="E10" s="184" t="e">
        <f>IF(E11&lt;&gt;"",E11,VLOOKUP($C$1,ورقة2!$A$2:$AF$7734,10,0))</f>
        <v>#N/A</v>
      </c>
      <c r="F10" s="184" t="e">
        <f>IF(F11&lt;&gt;"",F11,VLOOKUP($C$1,ورقة2!$A$2:$AF$7734,11,0))</f>
        <v>#N/A</v>
      </c>
      <c r="G10" s="184" t="e">
        <f>IF(G11&lt;&gt;"",G11,VLOOKUP($C$1,ورقة2!$A$2:$AF$7734,12,0))</f>
        <v>#N/A</v>
      </c>
      <c r="I10" s="153" t="s">
        <v>52</v>
      </c>
      <c r="J10" t="s">
        <v>53</v>
      </c>
      <c r="L10" t="s">
        <v>54</v>
      </c>
    </row>
    <row r="11" spans="1:13" ht="35.450000000000003" customHeight="1" x14ac:dyDescent="0.2">
      <c r="A11" s="186"/>
      <c r="B11" s="7"/>
      <c r="C11" s="7"/>
      <c r="D11" s="7"/>
      <c r="E11" s="7"/>
      <c r="F11" s="7"/>
      <c r="G11" s="7"/>
      <c r="I11" s="153" t="s">
        <v>55</v>
      </c>
      <c r="J11" t="s">
        <v>56</v>
      </c>
      <c r="L11" t="s">
        <v>57</v>
      </c>
    </row>
    <row r="12" spans="1:13" ht="23.25" customHeight="1" x14ac:dyDescent="0.2">
      <c r="I12" s="153" t="s">
        <v>62</v>
      </c>
      <c r="J12" t="s">
        <v>63</v>
      </c>
      <c r="L12" t="s">
        <v>64</v>
      </c>
    </row>
    <row r="13" spans="1:13" ht="33.75" customHeight="1" x14ac:dyDescent="0.2">
      <c r="I13" s="153" t="s">
        <v>65</v>
      </c>
      <c r="J13" t="s">
        <v>66</v>
      </c>
      <c r="L13" t="s">
        <v>67</v>
      </c>
    </row>
    <row r="14" spans="1:13" ht="23.25" customHeight="1" x14ac:dyDescent="0.2">
      <c r="I14" s="153" t="s">
        <v>70</v>
      </c>
      <c r="J14" t="s">
        <v>71</v>
      </c>
      <c r="L14" t="s">
        <v>72</v>
      </c>
    </row>
    <row r="15" spans="1:13" ht="33.75" customHeight="1" x14ac:dyDescent="0.2">
      <c r="I15" s="153" t="s">
        <v>73</v>
      </c>
      <c r="J15" t="s">
        <v>74</v>
      </c>
      <c r="L15" t="s">
        <v>75</v>
      </c>
    </row>
    <row r="16" spans="1:13" x14ac:dyDescent="0.2">
      <c r="I16" s="153" t="s">
        <v>76</v>
      </c>
      <c r="J16" t="s">
        <v>77</v>
      </c>
      <c r="L16" t="s">
        <v>78</v>
      </c>
    </row>
    <row r="17" spans="7:12" x14ac:dyDescent="0.2">
      <c r="I17" s="153" t="s">
        <v>79</v>
      </c>
      <c r="J17" t="s">
        <v>80</v>
      </c>
      <c r="L17" t="s">
        <v>81</v>
      </c>
    </row>
    <row r="18" spans="7:12" x14ac:dyDescent="0.2">
      <c r="I18" s="153" t="s">
        <v>82</v>
      </c>
      <c r="J18" t="s">
        <v>83</v>
      </c>
      <c r="L18" t="s">
        <v>84</v>
      </c>
    </row>
    <row r="19" spans="7:12" x14ac:dyDescent="0.2">
      <c r="I19" s="153" t="s">
        <v>85</v>
      </c>
      <c r="J19" t="s">
        <v>86</v>
      </c>
      <c r="L19" t="s">
        <v>87</v>
      </c>
    </row>
    <row r="20" spans="7:12" x14ac:dyDescent="0.2">
      <c r="I20" s="153" t="s">
        <v>88</v>
      </c>
      <c r="J20" t="s">
        <v>89</v>
      </c>
      <c r="L20" t="s">
        <v>90</v>
      </c>
    </row>
    <row r="21" spans="7:12" x14ac:dyDescent="0.2">
      <c r="L21" t="s">
        <v>91</v>
      </c>
    </row>
    <row r="23" spans="7:12" x14ac:dyDescent="0.2">
      <c r="G23" s="9" t="s">
        <v>92</v>
      </c>
    </row>
    <row r="24" spans="7:12" x14ac:dyDescent="0.2">
      <c r="G24" s="9" t="s">
        <v>93</v>
      </c>
    </row>
  </sheetData>
  <sheetProtection algorithmName="SHA-512" hashValue="yzdvREXhbFR0ozbC4nawfEsR1uJEFkM3azCdw8tzBIwX8mJ4QD0Ks4657fxBEQnXxTKn05WmAGP7bw2jfe1eLg==" saltValue="fDK/p5NfvHlGzyxu/iEfOA==" spinCount="100000" sheet="1" objects="1" scenarios="1"/>
  <autoFilter ref="L6:L21" xr:uid="{00000000-0001-0000-0100-000000000000}">
    <sortState xmlns:xlrd2="http://schemas.microsoft.com/office/spreadsheetml/2017/richdata2" ref="L7:L21">
      <sortCondition ref="L6:L21"/>
    </sortState>
  </autoFilter>
  <mergeCells count="3">
    <mergeCell ref="A1:B1"/>
    <mergeCell ref="A2:F2"/>
    <mergeCell ref="A3:F3"/>
  </mergeCells>
  <dataValidations count="12">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0000000}">
      <formula1>AND(OR(LEFT(A5,1)="0",LEFT(A5,1)="1",LEFT(A5,1)="9"),LEFT(A5,2)&lt;&gt;"00",LEN(A5)=11)</formula1>
    </dataValidation>
    <dataValidation type="list" allowBlank="1" showInputMessage="1" showErrorMessage="1" sqref="D11" xr:uid="{00000000-0002-0000-0100-000001000000}">
      <formula1>$G$23:$G$24</formula1>
    </dataValidation>
    <dataValidation type="list" allowBlank="1" showInputMessage="1" showErrorMessage="1" sqref="E11" xr:uid="{00000000-0002-0000-0100-000002000000}">
      <formula1>$H$6:$H$7</formula1>
    </dataValidation>
    <dataValidation type="custom" allowBlank="1" showInputMessage="1" showErrorMessage="1" errorTitle="خطأ" error="رقم الموبايل غير صحيح" sqref="E5" xr:uid="{35386650-5D63-4C96-A66D-81F3629BF563}">
      <formula1>AND(LEFT(E5,2)="09",LEN(E5)=10)</formula1>
    </dataValidation>
    <dataValidation type="custom" allowBlank="1" showInputMessage="1" showErrorMessage="1" errorTitle="خطأ" error="رقم الهاتف غير صحيح" sqref="D5" xr:uid="{FA5A8F67-AED1-4069-977B-6ACE50D12941}">
      <formula1>AND(LEFT(D5,1)="0",AND(LEN(D5)&gt;8,LEN(D5)&lt;12))</formula1>
    </dataValidation>
    <dataValidation type="list" allowBlank="1" showInputMessage="1" showErrorMessage="1" sqref="G11" xr:uid="{00000000-0002-0000-0100-000003000000}">
      <formula1>$J$6:$J$20</formula1>
    </dataValidation>
    <dataValidation type="list" allowBlank="1" showInputMessage="1" showErrorMessage="1" sqref="C11" xr:uid="{2E94E5A1-3FDC-48C6-8B2D-F7C1A2DC8693}">
      <formula1>$L$6:$L$21</formula1>
    </dataValidation>
    <dataValidation type="date" allowBlank="1" showInputMessage="1" showErrorMessage="1" promptTitle="يجب أن يكون التاريخ " prompt="يوم / شهر / سنة" sqref="A11" xr:uid="{727F7E2C-6EFE-45F9-BE9D-149CF438E3DD}">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4045D15C-E2E8-4710-8FD4-060879C02527}"/>
    <dataValidation allowBlank="1" showInputMessage="1" showErrorMessage="1" promptTitle="اسم الأم باللغة الانكليزية" prompt="يجب أن يكون صحيح لأن سيتم إعتماده في جميع الوثائق الجامعية" sqref="E8" xr:uid="{623E8E84-426A-4B6B-A8F1-9BB06F6F2608}"/>
    <dataValidation allowBlank="1" showInputMessage="1" showErrorMessage="1" promptTitle="مكان الميلاد باللغة الانكليزية" prompt="يجب أن يكون صحيح لأن سيتم إعتماده في جميع الوثائق الجامعية" sqref="F8" xr:uid="{BE0F255A-7B2E-4B5A-8912-900BFDCC1293}"/>
    <dataValidation type="whole" allowBlank="1" showInputMessage="1" showErrorMessage="1" sqref="F11" xr:uid="{A733A882-49AF-4794-9785-CBBD79ADFED5}">
      <formula1>1950</formula1>
      <formula2>2021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60"/>
  <sheetViews>
    <sheetView showGridLines="0" rightToLeft="1" workbookViewId="0">
      <selection activeCell="D5" sqref="D5:L5"/>
    </sheetView>
  </sheetViews>
  <sheetFormatPr defaultColWidth="9" defaultRowHeight="14.25" customHeight="1" x14ac:dyDescent="0.2"/>
  <cols>
    <col min="1" max="8" width="4.375" style="86" customWidth="1"/>
    <col min="9" max="9" width="5.375" style="86" bestFit="1" customWidth="1"/>
    <col min="10" max="10" width="5.875" style="86" customWidth="1"/>
    <col min="11" max="16" width="4.375" style="86" customWidth="1"/>
    <col min="17" max="17" width="6.375" style="86" bestFit="1" customWidth="1"/>
    <col min="18" max="33" width="4.375" style="86" customWidth="1"/>
    <col min="34" max="38" width="4" style="86" customWidth="1"/>
    <col min="39" max="40" width="4" style="86" hidden="1" customWidth="1"/>
    <col min="41" max="41" width="48.25" style="87" hidden="1" customWidth="1"/>
    <col min="42" max="54" width="4" style="87" hidden="1" customWidth="1"/>
    <col min="55" max="56" width="3.375" style="87" hidden="1" customWidth="1"/>
    <col min="57" max="57" width="34.25" style="87" hidden="1" customWidth="1"/>
    <col min="58" max="58" width="20.375" style="87" hidden="1" customWidth="1"/>
    <col min="59" max="59" width="9.375" style="87" hidden="1" customWidth="1"/>
    <col min="60" max="62" width="9" style="87" hidden="1" customWidth="1"/>
    <col min="63" max="63" width="5.875" style="87" hidden="1" customWidth="1"/>
    <col min="64" max="64" width="3.375" style="87" hidden="1" customWidth="1"/>
    <col min="65" max="65" width="4.375" style="87" hidden="1" customWidth="1"/>
    <col min="66" max="66" width="26.375" style="87" hidden="1" customWidth="1"/>
    <col min="67" max="67" width="5.125" style="87" hidden="1" customWidth="1"/>
    <col min="68" max="68" width="4.75" style="87" hidden="1" customWidth="1"/>
    <col min="69" max="69" width="2.25" style="87" hidden="1" customWidth="1"/>
    <col min="70" max="71" width="5.875" style="87" hidden="1" customWidth="1"/>
    <col min="72" max="72" width="7.75" style="87" hidden="1" customWidth="1"/>
    <col min="73" max="73" width="9" style="87" hidden="1" customWidth="1"/>
    <col min="74" max="74" width="35.375" style="87" customWidth="1"/>
    <col min="75" max="76" width="9" style="87" customWidth="1"/>
    <col min="77" max="77" width="23" style="87" customWidth="1"/>
    <col min="78" max="78" width="9" style="86" customWidth="1"/>
    <col min="79" max="79" width="23" style="86" customWidth="1"/>
    <col min="80" max="80" width="9" style="86" customWidth="1"/>
    <col min="81" max="16384" width="9" style="86"/>
  </cols>
  <sheetData>
    <row r="1" spans="1:79" s="80" customFormat="1" ht="21" customHeight="1" thickBot="1" x14ac:dyDescent="0.25">
      <c r="A1" s="295" t="s">
        <v>94</v>
      </c>
      <c r="B1" s="295"/>
      <c r="C1" s="295"/>
      <c r="D1" s="305">
        <f>'إدخال البيانات'!C1</f>
        <v>0</v>
      </c>
      <c r="E1" s="306"/>
      <c r="F1" s="306"/>
      <c r="G1" s="295" t="s">
        <v>95</v>
      </c>
      <c r="H1" s="295"/>
      <c r="I1" s="295"/>
      <c r="J1" s="303" t="str">
        <f>IFERROR(VLOOKUP($D$1,ورقة2!$A$2:$U$8594,2,0),"")</f>
        <v/>
      </c>
      <c r="K1" s="303"/>
      <c r="L1" s="303"/>
      <c r="M1" s="295" t="s">
        <v>96</v>
      </c>
      <c r="N1" s="295"/>
      <c r="O1" s="295"/>
      <c r="P1" s="293" t="str">
        <f>IFERROR(IF(VLOOKUP($D$1,ورقة2!$A$2:$U$8594,3,0)=0,'إدخال البيانات'!A7,VLOOKUP($D$1,ورقة2!$A$2:$U$8594,3,0)),"")</f>
        <v/>
      </c>
      <c r="Q1" s="293"/>
      <c r="R1" s="293"/>
      <c r="S1" s="295" t="s">
        <v>97</v>
      </c>
      <c r="T1" s="295"/>
      <c r="U1" s="295"/>
      <c r="V1" s="293" t="str">
        <f>IFERROR(IF(VLOOKUP($D$1,ورقة2!A2:U8594,4,0)=0,'إدخال البيانات'!B7,VLOOKUP($D$1,ورقة2!A2:U8594,4,0)),"")</f>
        <v/>
      </c>
      <c r="W1" s="293"/>
      <c r="X1" s="293"/>
      <c r="Y1" s="295" t="s">
        <v>58</v>
      </c>
      <c r="Z1" s="295"/>
      <c r="AA1" s="295"/>
      <c r="AB1" s="317" t="str">
        <f>IFERROR(IF('إدخال البيانات'!A10&lt;&gt;"",'إدخال البيانات'!A10,VLOOKUP($D$1,ورقة2!A2:U8594,6,0)),"")</f>
        <v/>
      </c>
      <c r="AC1" s="317"/>
      <c r="AD1" s="317"/>
      <c r="AE1" s="295" t="s">
        <v>59</v>
      </c>
      <c r="AF1" s="295"/>
      <c r="AG1" s="295"/>
      <c r="AH1" s="293" t="str">
        <f>IFERROR(IF('إدخال البيانات'!B10&lt;&gt;"",'إدخال البيانات'!B10,VLOOKUP($D$1,ورقة2!A2:U8594,7,0)),"")</f>
        <v/>
      </c>
      <c r="AI1" s="293"/>
      <c r="AJ1" s="293"/>
      <c r="AK1" s="311"/>
      <c r="AL1" s="311"/>
      <c r="AN1" s="80">
        <f>الإستمارة!AJ1</f>
        <v>0</v>
      </c>
      <c r="AO1" s="81" t="s">
        <v>98</v>
      </c>
      <c r="AP1" s="81"/>
      <c r="AQ1" s="81"/>
      <c r="AR1" s="81"/>
      <c r="AS1" s="81"/>
      <c r="AT1" s="81"/>
      <c r="AU1" s="81"/>
      <c r="AV1" s="81"/>
      <c r="AW1" s="81"/>
      <c r="AX1" s="81"/>
      <c r="AY1" s="81"/>
      <c r="AZ1" s="81"/>
      <c r="BA1" s="81"/>
      <c r="BB1" s="81"/>
      <c r="BC1" s="81"/>
      <c r="BD1" s="81"/>
      <c r="BE1" s="81" t="s">
        <v>98</v>
      </c>
      <c r="BF1" s="81"/>
      <c r="BG1" s="81"/>
      <c r="BH1" s="81"/>
      <c r="BI1" s="81"/>
      <c r="BJ1" s="81"/>
      <c r="BK1" s="81"/>
      <c r="BL1" s="82"/>
      <c r="BM1" s="82"/>
      <c r="BN1" s="82"/>
      <c r="BO1" s="82"/>
      <c r="BP1" s="82"/>
      <c r="BQ1" s="82"/>
      <c r="BR1" s="82"/>
      <c r="BS1" s="82" t="s">
        <v>99</v>
      </c>
      <c r="BT1" s="81" t="s">
        <v>100</v>
      </c>
      <c r="BU1" s="81"/>
      <c r="BV1" s="81"/>
      <c r="BW1" s="81"/>
      <c r="BX1" s="81"/>
      <c r="BY1" s="81"/>
    </row>
    <row r="2" spans="1:79" s="83" customFormat="1" ht="21" customHeight="1" thickTop="1" x14ac:dyDescent="0.2">
      <c r="A2" s="295" t="s">
        <v>101</v>
      </c>
      <c r="B2" s="295"/>
      <c r="C2" s="295"/>
      <c r="D2" s="307" t="e">
        <f>VLOOKUP($D$1,ورقة2!A2:U8594,9,0)</f>
        <v>#N/A</v>
      </c>
      <c r="E2" s="307"/>
      <c r="F2" s="307"/>
      <c r="G2" s="300" t="e">
        <f>'إدخال البيانات'!F7</f>
        <v>#N/A</v>
      </c>
      <c r="H2" s="301"/>
      <c r="I2" s="301"/>
      <c r="J2" s="301"/>
      <c r="K2" s="301"/>
      <c r="L2" s="302"/>
      <c r="M2" s="295" t="s">
        <v>102</v>
      </c>
      <c r="N2" s="295"/>
      <c r="O2" s="295"/>
      <c r="P2" s="293" t="e">
        <f>'إدخال البيانات'!E7</f>
        <v>#N/A</v>
      </c>
      <c r="Q2" s="293"/>
      <c r="R2" s="293"/>
      <c r="S2" s="295" t="s">
        <v>103</v>
      </c>
      <c r="T2" s="295"/>
      <c r="U2" s="295"/>
      <c r="V2" s="293" t="e">
        <f>'إدخال البيانات'!D7</f>
        <v>#N/A</v>
      </c>
      <c r="W2" s="293"/>
      <c r="X2" s="293"/>
      <c r="Y2" s="295" t="s">
        <v>104</v>
      </c>
      <c r="Z2" s="295"/>
      <c r="AA2" s="295"/>
      <c r="AB2" s="293" t="e">
        <f>'إدخال البيانات'!C7</f>
        <v>#N/A</v>
      </c>
      <c r="AC2" s="293"/>
      <c r="AD2" s="293"/>
      <c r="AE2" s="295" t="s">
        <v>105</v>
      </c>
      <c r="AF2" s="295"/>
      <c r="AG2" s="295"/>
      <c r="AH2" s="312"/>
      <c r="AI2" s="312"/>
      <c r="AJ2" s="312"/>
      <c r="AK2" s="311"/>
      <c r="AL2" s="311"/>
      <c r="AO2" s="82" t="s">
        <v>106</v>
      </c>
      <c r="AP2" s="82"/>
      <c r="AQ2" s="82"/>
      <c r="AR2" s="82"/>
      <c r="AS2" s="82"/>
      <c r="AT2" s="82"/>
      <c r="AU2" s="82"/>
      <c r="AV2" s="82"/>
      <c r="AW2" s="82"/>
      <c r="AX2" s="82"/>
      <c r="AY2" s="82"/>
      <c r="AZ2" s="82"/>
      <c r="BA2" s="82"/>
      <c r="BB2" s="82"/>
      <c r="BC2" s="82"/>
      <c r="BD2" s="82"/>
      <c r="BE2" s="82" t="s">
        <v>106</v>
      </c>
      <c r="BF2" s="82"/>
      <c r="BG2" s="82"/>
      <c r="BH2" s="82"/>
      <c r="BI2" s="82"/>
      <c r="BJ2" s="82"/>
      <c r="BK2" s="82"/>
      <c r="BL2" s="82"/>
      <c r="BM2" s="82"/>
      <c r="BN2" s="82"/>
      <c r="BO2" s="82"/>
      <c r="BP2" s="82"/>
      <c r="BQ2" s="82"/>
      <c r="BR2" s="82"/>
      <c r="BS2" s="82" t="s">
        <v>107</v>
      </c>
      <c r="BT2" s="82" t="s">
        <v>108</v>
      </c>
      <c r="BU2" s="82"/>
      <c r="BV2" s="82"/>
      <c r="BW2" s="82"/>
      <c r="BX2" s="82"/>
      <c r="BY2" s="82"/>
    </row>
    <row r="3" spans="1:79" s="83" customFormat="1" ht="21" customHeight="1" x14ac:dyDescent="0.2">
      <c r="A3" s="295" t="s">
        <v>61</v>
      </c>
      <c r="B3" s="295"/>
      <c r="C3" s="295"/>
      <c r="D3" s="296" t="str">
        <f>IFERROR(IF('إدخال البيانات'!D10&lt;&gt;"",'إدخال البيانات'!D10,VLOOKUP($D$1,ورقة2!A2:U8594,5,0)),"")</f>
        <v/>
      </c>
      <c r="E3" s="296"/>
      <c r="F3" s="296"/>
      <c r="G3" s="295" t="s">
        <v>60</v>
      </c>
      <c r="H3" s="295"/>
      <c r="I3" s="295"/>
      <c r="J3" s="293" t="str">
        <f>IFERROR(IF('إدخال البيانات'!C10&lt;&gt;"",'إدخال البيانات'!C10,VLOOKUP(D1,ورقة2!A2:H8594,8,0)),"")</f>
        <v/>
      </c>
      <c r="K3" s="293"/>
      <c r="L3" s="293"/>
      <c r="M3" s="295" t="s">
        <v>36</v>
      </c>
      <c r="N3" s="295"/>
      <c r="O3" s="295"/>
      <c r="P3" s="296">
        <f>IF(OR(J3='إدخال البيانات'!L6,'إختيار المقررات'!J3='إدخال البيانات'!L7),'إدخال البيانات'!A5,'إدخال البيانات'!B5)</f>
        <v>0</v>
      </c>
      <c r="Q3" s="296"/>
      <c r="R3" s="296"/>
      <c r="S3" s="295" t="s">
        <v>109</v>
      </c>
      <c r="T3" s="295"/>
      <c r="U3" s="295"/>
      <c r="V3" s="296" t="str">
        <f>IFERROR(IF('إختيار المقررات'!J3&lt;&gt;'إدخال البيانات'!L6,'إدخال البيانات'!J6,VLOOKUP(LEFT('إدخال البيانات'!A5,2),'إدخال البيانات'!I7:J20,2,0)),"")</f>
        <v>غير سوري</v>
      </c>
      <c r="W3" s="296"/>
      <c r="X3" s="296"/>
      <c r="Y3" s="295" t="s">
        <v>38</v>
      </c>
      <c r="Z3" s="295"/>
      <c r="AA3" s="295"/>
      <c r="AB3" s="296" t="str">
        <f>IF(J3&lt;&gt;'إدخال البيانات'!L6,"غير سوري",'إدخال البيانات'!C5)</f>
        <v>غير سوري</v>
      </c>
      <c r="AC3" s="296">
        <f>'إدخال البيانات'!C5</f>
        <v>0</v>
      </c>
      <c r="AD3" s="296"/>
      <c r="AE3" s="295" t="s">
        <v>51</v>
      </c>
      <c r="AF3" s="295"/>
      <c r="AG3" s="295"/>
      <c r="AH3" s="296" t="str">
        <f>IF(AND(OR(J3="العربية السورية",J3="الفلسطينية السورية"),D3="ذكر"),'إدخال البيانات'!G5,"لايوجد")</f>
        <v>لايوجد</v>
      </c>
      <c r="AI3" s="296"/>
      <c r="AJ3" s="296"/>
      <c r="AK3" s="313"/>
      <c r="AL3" s="313"/>
      <c r="AO3" s="82" t="s">
        <v>110</v>
      </c>
      <c r="AP3" s="82"/>
      <c r="AQ3" s="82"/>
      <c r="AR3" s="82"/>
      <c r="AS3" s="82"/>
      <c r="AT3" s="82"/>
      <c r="AU3" s="82"/>
      <c r="AV3" s="82"/>
      <c r="AW3" s="82"/>
      <c r="AX3" s="82"/>
      <c r="AY3" s="82"/>
      <c r="AZ3" s="82"/>
      <c r="BA3" s="82"/>
      <c r="BB3" s="82"/>
      <c r="BC3" s="82"/>
      <c r="BD3" s="82"/>
      <c r="BE3" s="82" t="s">
        <v>110</v>
      </c>
      <c r="BF3" s="82"/>
      <c r="BG3" s="82"/>
      <c r="BH3" s="82"/>
      <c r="BI3" s="82"/>
      <c r="BJ3" s="82"/>
      <c r="BK3" s="82"/>
      <c r="BL3" s="82"/>
      <c r="BM3" s="82"/>
      <c r="BN3" s="82"/>
      <c r="BO3" s="82"/>
      <c r="BP3" s="82"/>
      <c r="BQ3" s="82"/>
      <c r="BR3" s="82"/>
      <c r="BS3" s="82"/>
      <c r="BT3" s="82"/>
      <c r="BU3" s="82"/>
      <c r="BV3" s="82"/>
      <c r="BW3" s="82"/>
      <c r="BX3" s="82"/>
      <c r="BY3" s="82"/>
    </row>
    <row r="4" spans="1:79" s="83" customFormat="1" ht="21" customHeight="1" thickBot="1" x14ac:dyDescent="0.25">
      <c r="A4" s="295" t="s">
        <v>111</v>
      </c>
      <c r="B4" s="295"/>
      <c r="C4" s="295"/>
      <c r="D4" s="287" t="str">
        <f>IFERROR(IF('إدخال البيانات'!E10&lt;&gt;"",'إدخال البيانات'!E10,VLOOKUP($D$1,ورقة2!A2:U8594,10,0)),"")</f>
        <v/>
      </c>
      <c r="E4" s="287"/>
      <c r="F4" s="287"/>
      <c r="G4" s="286" t="s">
        <v>112</v>
      </c>
      <c r="H4" s="286"/>
      <c r="I4" s="286"/>
      <c r="J4" s="304" t="str">
        <f>IFERROR(IF('إدخال البيانات'!F10&lt;&gt;"",'إدخال البيانات'!F10,VLOOKUP($D$1,ورقة2!A2:U8594,11,0)),"")</f>
        <v/>
      </c>
      <c r="K4" s="304"/>
      <c r="L4" s="304"/>
      <c r="M4" s="286" t="s">
        <v>113</v>
      </c>
      <c r="N4" s="286"/>
      <c r="O4" s="286"/>
      <c r="P4" s="287" t="str">
        <f>IFERROR(IF('إدخال البيانات'!G10&lt;&gt;"",'إدخال البيانات'!G10,VLOOKUP($D$1,ورقة2!A2:U8594,12,0)),"")</f>
        <v/>
      </c>
      <c r="Q4" s="287"/>
      <c r="R4" s="287"/>
      <c r="S4" s="286" t="s">
        <v>114</v>
      </c>
      <c r="T4" s="286"/>
      <c r="U4" s="286"/>
      <c r="V4" s="294">
        <f>'إدخال البيانات'!E5</f>
        <v>0</v>
      </c>
      <c r="W4" s="287"/>
      <c r="X4" s="287"/>
      <c r="Y4" s="286" t="s">
        <v>115</v>
      </c>
      <c r="Z4" s="286"/>
      <c r="AA4" s="286"/>
      <c r="AB4" s="294">
        <f>'إدخال البيانات'!D5</f>
        <v>0</v>
      </c>
      <c r="AC4" s="287">
        <f>'إدخال البيانات'!D5</f>
        <v>0</v>
      </c>
      <c r="AD4" s="287"/>
      <c r="AE4" s="286" t="s">
        <v>41</v>
      </c>
      <c r="AF4" s="286"/>
      <c r="AG4" s="286"/>
      <c r="AH4" s="314">
        <f>'إدخال البيانات'!F5</f>
        <v>0</v>
      </c>
      <c r="AI4" s="315"/>
      <c r="AJ4" s="315"/>
      <c r="AK4" s="315"/>
      <c r="AL4" s="315"/>
      <c r="AO4" s="66" t="s">
        <v>116</v>
      </c>
      <c r="AP4" s="82"/>
      <c r="AQ4" s="82"/>
      <c r="AR4" s="82"/>
      <c r="AS4" s="82"/>
      <c r="AT4" s="82"/>
      <c r="AU4" s="82"/>
      <c r="AV4" s="82"/>
      <c r="AW4" s="82"/>
      <c r="AX4" s="82"/>
      <c r="AY4" s="82"/>
      <c r="AZ4" s="82"/>
      <c r="BA4" s="82"/>
      <c r="BB4" s="82"/>
      <c r="BC4" s="81"/>
      <c r="BD4" s="82"/>
      <c r="BE4" s="66" t="s">
        <v>116</v>
      </c>
      <c r="BF4" s="82"/>
      <c r="BG4" s="82"/>
      <c r="BH4" s="82"/>
      <c r="BI4" s="82"/>
      <c r="BJ4" s="82"/>
      <c r="BK4" s="82"/>
      <c r="BL4" s="82"/>
      <c r="BM4" s="82"/>
      <c r="BN4" s="82"/>
      <c r="BO4" s="82"/>
      <c r="BP4" s="82"/>
      <c r="BQ4" s="67"/>
      <c r="BR4" s="82"/>
      <c r="BS4" s="82"/>
      <c r="BT4" s="82"/>
      <c r="BU4" s="82"/>
      <c r="BV4" s="82"/>
      <c r="BW4" s="82"/>
      <c r="BX4" s="82"/>
      <c r="BY4" s="82"/>
    </row>
    <row r="5" spans="1:79" s="83" customFormat="1" ht="21" customHeight="1" thickTop="1" thickBot="1" x14ac:dyDescent="0.25">
      <c r="A5" s="297" t="s">
        <v>117</v>
      </c>
      <c r="B5" s="298"/>
      <c r="C5" s="299"/>
      <c r="D5" s="283"/>
      <c r="E5" s="284"/>
      <c r="F5" s="284"/>
      <c r="G5" s="284"/>
      <c r="H5" s="284"/>
      <c r="I5" s="284"/>
      <c r="J5" s="284"/>
      <c r="K5" s="284"/>
      <c r="L5" s="285"/>
      <c r="M5" s="286" t="s">
        <v>118</v>
      </c>
      <c r="N5" s="286"/>
      <c r="O5" s="286"/>
      <c r="P5" s="287" t="e">
        <f>VLOOKUP($D$1,ورقة2!$A$2:$U$8594,14,0)</f>
        <v>#N/A</v>
      </c>
      <c r="Q5" s="287"/>
      <c r="R5" s="287"/>
      <c r="S5" s="286" t="s">
        <v>119</v>
      </c>
      <c r="T5" s="286"/>
      <c r="U5" s="286"/>
      <c r="V5" s="288" t="e">
        <f>VLOOKUP($D$1,ورقة2!$A$2:$U$8594,15,0)</f>
        <v>#N/A</v>
      </c>
      <c r="W5" s="288"/>
      <c r="X5" s="288"/>
      <c r="Y5" s="286" t="s">
        <v>120</v>
      </c>
      <c r="Z5" s="286"/>
      <c r="AA5" s="286"/>
      <c r="AB5" s="287" t="e">
        <f>VLOOKUP($D$1,ورقة2!$A$2:$U$8594,16,0)</f>
        <v>#N/A</v>
      </c>
      <c r="AC5" s="287"/>
      <c r="AD5" s="287"/>
      <c r="AE5" s="37"/>
      <c r="AF5" s="37"/>
      <c r="AG5" s="37"/>
      <c r="AH5" s="42"/>
      <c r="AI5" s="42"/>
      <c r="AJ5" s="42"/>
      <c r="AK5" s="43"/>
      <c r="AL5" s="43"/>
      <c r="AO5" s="82" t="s">
        <v>121</v>
      </c>
      <c r="AP5" s="82"/>
      <c r="AQ5" s="82"/>
      <c r="AR5" s="82"/>
      <c r="AS5" s="82"/>
      <c r="AT5" s="82"/>
      <c r="AU5" s="82"/>
      <c r="AV5" s="82"/>
      <c r="AW5" s="82"/>
      <c r="AX5" s="82"/>
      <c r="AY5" s="82"/>
      <c r="AZ5" s="82"/>
      <c r="BA5" s="82"/>
      <c r="BB5" s="82"/>
      <c r="BC5" s="82"/>
      <c r="BD5" s="82"/>
      <c r="BE5" s="82" t="s">
        <v>121</v>
      </c>
      <c r="BF5" s="82"/>
      <c r="BG5" s="82"/>
      <c r="BH5" s="82"/>
      <c r="BI5" s="82"/>
      <c r="BJ5" s="82"/>
      <c r="BK5" s="82"/>
      <c r="BL5" s="82">
        <v>1</v>
      </c>
      <c r="BM5" s="82"/>
      <c r="BN5" s="82" t="s">
        <v>122</v>
      </c>
      <c r="BO5" s="82"/>
      <c r="BP5" s="82"/>
      <c r="BQ5" s="82"/>
      <c r="BR5" s="82"/>
      <c r="BS5" s="82" t="e">
        <f>IF(AND(BS6="",BS7="",BS8="",BS9="",BS10="",BS11=""),"",BL5)</f>
        <v>#N/A</v>
      </c>
      <c r="BT5" s="82" t="e">
        <f>IF(AND(BT6="",BT7="",BT8="",BT9="",BT10="",BT11=""),"",BL5)</f>
        <v>#N/A</v>
      </c>
      <c r="BU5" s="82"/>
      <c r="BV5" s="67"/>
      <c r="BW5" s="82"/>
      <c r="BX5" s="82"/>
      <c r="BY5" s="82"/>
    </row>
    <row r="6" spans="1:79" s="83" customFormat="1" ht="5.25" customHeight="1" thickBot="1" x14ac:dyDescent="0.25">
      <c r="A6" s="37"/>
      <c r="B6" s="37"/>
      <c r="C6" s="37"/>
      <c r="AK6" s="37"/>
      <c r="AL6" s="37"/>
      <c r="AM6" s="37"/>
      <c r="AN6" s="37"/>
      <c r="AO6" s="82" t="s">
        <v>123</v>
      </c>
      <c r="AP6" s="82"/>
      <c r="AQ6" s="82"/>
      <c r="AR6" s="82"/>
      <c r="AS6" s="82"/>
      <c r="AT6" s="82"/>
      <c r="AU6" s="82"/>
      <c r="AV6" s="82"/>
      <c r="AW6" s="82"/>
      <c r="AX6" s="82"/>
      <c r="AY6" s="82"/>
      <c r="AZ6" s="82"/>
      <c r="BA6" s="82"/>
      <c r="BB6" s="82"/>
      <c r="BC6" s="82"/>
      <c r="BD6" s="82"/>
      <c r="BE6" s="82" t="s">
        <v>123</v>
      </c>
      <c r="BF6" s="82"/>
      <c r="BG6" s="82"/>
      <c r="BH6" s="82"/>
      <c r="BI6" s="82"/>
      <c r="BJ6" s="82"/>
      <c r="BK6" s="82" t="e">
        <f>IF(BR6="م",BL6,"")</f>
        <v>#N/A</v>
      </c>
      <c r="BL6" s="68">
        <v>2</v>
      </c>
      <c r="BM6" s="68">
        <v>1</v>
      </c>
      <c r="BN6" s="68" t="s">
        <v>124</v>
      </c>
      <c r="BO6" s="82" t="s">
        <v>125</v>
      </c>
      <c r="BP6" s="82" t="s">
        <v>126</v>
      </c>
      <c r="BQ6" s="82" t="str">
        <f t="shared" ref="BQ6:BQ11" si="0">IFERROR(VLOOKUP(BL6,$G$9:$T$21,13,0),"")</f>
        <v/>
      </c>
      <c r="BR6" s="84" t="e">
        <f>IF(VLOOKUP($D$1,ورقة4!$A$2:$AW$8488,3,0)=0,"",(VLOOKUP($D$1,ورقة4!$A$2:$AW$8488,3,0)))</f>
        <v>#N/A</v>
      </c>
      <c r="BS6" s="67" t="e">
        <f>IF(BR6="م",BL6,"")</f>
        <v>#N/A</v>
      </c>
      <c r="BT6" s="82" t="e">
        <f>IF(BR6="","",BL6)</f>
        <v>#N/A</v>
      </c>
      <c r="BU6" s="82"/>
      <c r="BV6" s="82"/>
      <c r="BW6" s="82"/>
      <c r="BX6" s="68"/>
      <c r="BY6" s="82"/>
    </row>
    <row r="7" spans="1:79" ht="26.25" customHeight="1" thickTop="1" thickBot="1" x14ac:dyDescent="0.4">
      <c r="A7" s="85"/>
      <c r="B7" s="85"/>
      <c r="C7" s="85"/>
      <c r="D7" s="85"/>
      <c r="E7" s="85"/>
      <c r="F7" s="85"/>
      <c r="G7" s="85"/>
      <c r="H7" s="85"/>
      <c r="I7" s="85"/>
      <c r="J7" s="308" t="e">
        <f>IF(D2="مستنفذ","استنفذت فرص التسجيل بسبب رسوبك لمدة ثلاث سنوات متتالية","")</f>
        <v>#N/A</v>
      </c>
      <c r="K7" s="308"/>
      <c r="L7" s="308"/>
      <c r="M7" s="308"/>
      <c r="N7" s="308"/>
      <c r="O7" s="308"/>
      <c r="P7" s="308"/>
      <c r="Q7" s="308"/>
      <c r="R7" s="308"/>
      <c r="S7" s="308"/>
      <c r="T7" s="308"/>
      <c r="U7" s="308"/>
      <c r="V7" s="308"/>
      <c r="W7" s="308"/>
      <c r="X7" s="308"/>
      <c r="Y7" s="308"/>
      <c r="Z7" s="308"/>
      <c r="AA7" s="308"/>
      <c r="AC7" s="277" t="s">
        <v>127</v>
      </c>
      <c r="AD7" s="278"/>
      <c r="AE7" s="278"/>
      <c r="AF7" s="278"/>
      <c r="AG7" s="279"/>
      <c r="AH7" s="280" t="e">
        <f>IF(D2="الرابعة حديث",7000,0)</f>
        <v>#N/A</v>
      </c>
      <c r="AI7" s="281"/>
      <c r="AJ7" s="282"/>
      <c r="AL7" s="37"/>
      <c r="AM7" s="37"/>
      <c r="AN7" s="37"/>
      <c r="AO7" s="82" t="s">
        <v>128</v>
      </c>
      <c r="BC7" s="81"/>
      <c r="BE7" s="82" t="s">
        <v>128</v>
      </c>
      <c r="BK7" s="82" t="e">
        <f t="shared" ref="BK7:BK42" si="1">IF(BR7="م",BL7,"")</f>
        <v>#N/A</v>
      </c>
      <c r="BL7" s="82">
        <v>3</v>
      </c>
      <c r="BM7" s="68">
        <v>2</v>
      </c>
      <c r="BN7" s="68" t="s">
        <v>129</v>
      </c>
      <c r="BO7" s="82" t="s">
        <v>125</v>
      </c>
      <c r="BP7" s="82" t="s">
        <v>126</v>
      </c>
      <c r="BQ7" s="82" t="str">
        <f t="shared" si="0"/>
        <v/>
      </c>
      <c r="BR7" s="88" t="e">
        <f>IF(VLOOKUP($D$1,ورقة4!$A$2:$AW$8488,4,0)=0,"",(VLOOKUP($D$1,ورقة4!$A$2:$AW$8488,4,0)))</f>
        <v>#N/A</v>
      </c>
      <c r="BS7" s="67" t="e">
        <f t="shared" ref="BS7:BS11" si="2">IF(BR7="م",BL7,"")</f>
        <v>#N/A</v>
      </c>
      <c r="BT7" s="82" t="e">
        <f t="shared" ref="BT7:BT11" si="3">IF(BR7="","",BL7)</f>
        <v>#N/A</v>
      </c>
      <c r="BU7" s="82"/>
      <c r="BX7" s="82"/>
      <c r="BY7" s="82"/>
      <c r="BZ7" s="83"/>
      <c r="CA7" s="83"/>
    </row>
    <row r="8" spans="1:79" ht="30.75" customHeight="1" thickTop="1" x14ac:dyDescent="0.25">
      <c r="H8" s="37"/>
      <c r="J8" s="101" t="s">
        <v>130</v>
      </c>
      <c r="K8" s="309" t="s">
        <v>131</v>
      </c>
      <c r="L8" s="309"/>
      <c r="M8" s="309"/>
      <c r="N8" s="309"/>
      <c r="O8" s="309"/>
      <c r="P8" s="309"/>
      <c r="Q8" s="309"/>
      <c r="R8" s="309"/>
      <c r="S8" s="309"/>
      <c r="T8" s="309"/>
      <c r="V8" s="316" t="s">
        <v>132</v>
      </c>
      <c r="W8" s="316"/>
      <c r="X8" s="316"/>
      <c r="Y8" s="316"/>
      <c r="Z8" s="316"/>
      <c r="AA8" s="316"/>
      <c r="AC8" s="267" t="s">
        <v>133</v>
      </c>
      <c r="AD8" s="268"/>
      <c r="AE8" s="268"/>
      <c r="AF8" s="268"/>
      <c r="AG8" s="268"/>
      <c r="AH8" s="275" t="e">
        <f>IF(AC20="ضعف الرسوم",SUM(I10:I27)*2,SUM(I10:I27))</f>
        <v>#N/A</v>
      </c>
      <c r="AI8" s="275"/>
      <c r="AJ8" s="276"/>
      <c r="AO8" s="87" t="s">
        <v>134</v>
      </c>
      <c r="BC8" s="82"/>
      <c r="BK8" s="82" t="e">
        <f t="shared" si="1"/>
        <v>#N/A</v>
      </c>
      <c r="BL8" s="68">
        <v>4</v>
      </c>
      <c r="BM8" s="68">
        <v>3</v>
      </c>
      <c r="BN8" s="68" t="s">
        <v>135</v>
      </c>
      <c r="BO8" s="82" t="s">
        <v>125</v>
      </c>
      <c r="BP8" s="82" t="s">
        <v>126</v>
      </c>
      <c r="BQ8" s="82" t="str">
        <f t="shared" si="0"/>
        <v/>
      </c>
      <c r="BR8" s="88" t="e">
        <f>IF(VLOOKUP($D$1,ورقة4!$A$2:$AW$8488,5,0)=0,"",(VLOOKUP($D$1,ورقة4!$A$2:$AW$8488,5,0)))</f>
        <v>#N/A</v>
      </c>
      <c r="BS8" s="67" t="e">
        <f t="shared" si="2"/>
        <v>#N/A</v>
      </c>
      <c r="BT8" s="82" t="e">
        <f t="shared" si="3"/>
        <v>#N/A</v>
      </c>
      <c r="BU8" s="82"/>
      <c r="BX8" s="68"/>
      <c r="BY8" s="82"/>
      <c r="BZ8" s="83"/>
      <c r="CA8" s="83"/>
    </row>
    <row r="9" spans="1:79" ht="23.25" customHeight="1" thickBot="1" x14ac:dyDescent="0.3">
      <c r="F9" s="86" t="str">
        <f>IF(AND(T9=1,S9="ج"),H9,"")</f>
        <v/>
      </c>
      <c r="G9" s="86" t="str">
        <f t="shared" ref="G9:G27" si="4">IFERROR(SMALL($BT$5:$BT$54,BL5),"")</f>
        <v/>
      </c>
      <c r="H9" s="86" t="str">
        <f>G9</f>
        <v/>
      </c>
      <c r="J9" s="102"/>
      <c r="K9" s="310" t="str">
        <f>IFERROR(VLOOKUP(G9,$BL$4:$BN$54,3,0),"")</f>
        <v/>
      </c>
      <c r="L9" s="310"/>
      <c r="M9" s="310"/>
      <c r="N9" s="310"/>
      <c r="O9" s="310"/>
      <c r="P9" s="310"/>
      <c r="Q9" s="310"/>
      <c r="R9" s="310"/>
      <c r="S9" s="103" t="str">
        <f t="shared" ref="S9:S27" si="5">IFERROR(IF(AND($D$2="الأولى حديث",G9&gt;7,$BZ$25&gt;6),"",IF(VLOOKUP(K9,$BN$5:$BR$54,5,0)=0,"",VLOOKUP(K9,$BN$5:$BR$54,5,0))),"")</f>
        <v/>
      </c>
      <c r="T9" s="104"/>
      <c r="V9" s="316"/>
      <c r="W9" s="316"/>
      <c r="X9" s="316"/>
      <c r="Y9" s="316"/>
      <c r="Z9" s="316"/>
      <c r="AA9" s="316"/>
      <c r="AC9" s="267" t="s">
        <v>136</v>
      </c>
      <c r="AD9" s="268"/>
      <c r="AE9" s="268"/>
      <c r="AF9" s="268"/>
      <c r="AG9" s="268"/>
      <c r="AH9" s="275" t="e">
        <f>VLOOKUP(D1,ورقة2!A2:Q6231,17,0)</f>
        <v>#N/A</v>
      </c>
      <c r="AI9" s="275"/>
      <c r="AJ9" s="276"/>
      <c r="AK9" s="38"/>
      <c r="BC9" s="81"/>
      <c r="BK9" s="82" t="e">
        <f t="shared" si="1"/>
        <v>#N/A</v>
      </c>
      <c r="BL9" s="82">
        <v>5</v>
      </c>
      <c r="BM9" s="68">
        <v>4</v>
      </c>
      <c r="BN9" s="68" t="s">
        <v>137</v>
      </c>
      <c r="BO9" s="82" t="s">
        <v>125</v>
      </c>
      <c r="BP9" s="82" t="s">
        <v>126</v>
      </c>
      <c r="BQ9" s="82" t="str">
        <f t="shared" si="0"/>
        <v/>
      </c>
      <c r="BR9" s="88" t="e">
        <f>IF(VLOOKUP($D$1,ورقة4!$A$2:$AW$8488,6,0)=0,"",(VLOOKUP($D$1,ورقة4!$A$2:$AW$8488,6,0)))</f>
        <v>#N/A</v>
      </c>
      <c r="BS9" s="67" t="e">
        <f t="shared" si="2"/>
        <v>#N/A</v>
      </c>
      <c r="BT9" s="82" t="e">
        <f t="shared" si="3"/>
        <v>#N/A</v>
      </c>
      <c r="BU9" s="82"/>
      <c r="BX9" s="82"/>
      <c r="BY9" s="82"/>
      <c r="BZ9" s="83"/>
      <c r="CA9" s="83"/>
    </row>
    <row r="10" spans="1:79" ht="23.25" customHeight="1" thickTop="1" x14ac:dyDescent="0.25">
      <c r="C10" s="86">
        <f>IF(D10&gt;0,1,0)</f>
        <v>0</v>
      </c>
      <c r="D10" s="86">
        <f>IF(E10&gt;0,1,0)</f>
        <v>0</v>
      </c>
      <c r="E10" s="92">
        <f>IF(I10&lt;&gt;$B$11,I10,0)</f>
        <v>0</v>
      </c>
      <c r="F10" s="86" t="str">
        <f>IF(OR(H10=1,H10=8,H10=14,H10=21,H10=27,H10=33,H10=310,H10=45),H10,IF(AND(T10=1,OR(S10="ج",S10="ر1",S10="ر2",S10="A")),H10,""))</f>
        <v/>
      </c>
      <c r="G10" s="86" t="str">
        <f t="shared" si="4"/>
        <v/>
      </c>
      <c r="H10" s="86" t="str">
        <f t="shared" ref="H10:H27" si="6">G10</f>
        <v/>
      </c>
      <c r="I10" s="92" t="b">
        <f>IF(AND(S10="A",T10=1),35000,IF(OR(S10="ج",S10="ر1",S10="ر2"),IF(T10=1,IF($D$5=$AO$7,0,IF(OR($D$5=$AO$1,$D$5=$AO$2,$D$5=$AO$5,$D$5=$AO$8),IF(S10="ج",5600,IF(S10="ر1",7200,IF(S10="ر2",8800,""))),IF(OR($D$5=$AO$3,$D$5=$AO$6),IF(S10="ج",3500,IF(S10="ر1",4500,IF(S10="ر2",5500,""))),IF($D$5=$AO$4,500,IF(S10="ج",7000,IF(S10="ر1",9000,IF(S10="ر2",11000,""))))))))))</f>
        <v>0</v>
      </c>
      <c r="J10" s="102" t="str">
        <f>IF(IFERROR(VLOOKUP(H10,$BL$4:$BN$54,2,0),"")=0,"",IFERROR(VLOOKUP(H10,$BL$4:$BN$54,2,0),""))</f>
        <v/>
      </c>
      <c r="K10" s="289" t="str">
        <f t="shared" ref="K10:K27" si="7">IFERROR(VLOOKUP(H10,$BL$4:$BN$54,3,0),"")</f>
        <v/>
      </c>
      <c r="L10" s="290"/>
      <c r="M10" s="290"/>
      <c r="N10" s="290"/>
      <c r="O10" s="290"/>
      <c r="P10" s="290"/>
      <c r="Q10" s="290"/>
      <c r="R10" s="291"/>
      <c r="S10" s="103" t="str">
        <f t="shared" si="5"/>
        <v/>
      </c>
      <c r="T10" s="105"/>
      <c r="V10" s="266" t="s">
        <v>100</v>
      </c>
      <c r="W10" s="266"/>
      <c r="X10" s="266"/>
      <c r="Y10" s="266"/>
      <c r="Z10" s="266"/>
      <c r="AA10" s="266"/>
      <c r="AC10" s="267" t="s">
        <v>138</v>
      </c>
      <c r="AD10" s="268"/>
      <c r="AE10" s="268"/>
      <c r="AF10" s="268"/>
      <c r="AG10" s="268"/>
      <c r="AH10" s="275">
        <f>IF(AB19&gt;0,COUNT(U13:U18)*15000,IF(D5=AO4,COUNT(U13:U18)*1500,IF(OR(D5=AO3,D5=AO6),COUNT(U13:U18)*7500,IF(OR(D5=AO1,D5=AO2,D5=AO8,D5=AO5),COUNT(U13:U18)*12000,COUNT(U13:U18)*15000))))</f>
        <v>0</v>
      </c>
      <c r="AI10" s="275"/>
      <c r="AJ10" s="276"/>
      <c r="AK10" s="44"/>
      <c r="BK10" s="82" t="e">
        <f t="shared" si="1"/>
        <v>#N/A</v>
      </c>
      <c r="BL10" s="68">
        <v>6</v>
      </c>
      <c r="BM10" s="68">
        <v>5</v>
      </c>
      <c r="BN10" s="68" t="s">
        <v>139</v>
      </c>
      <c r="BO10" s="82" t="s">
        <v>125</v>
      </c>
      <c r="BP10" s="82" t="s">
        <v>126</v>
      </c>
      <c r="BQ10" s="82" t="str">
        <f t="shared" si="0"/>
        <v/>
      </c>
      <c r="BR10" s="88" t="e">
        <f>IF(VLOOKUP($D$1,ورقة4!$A$2:$AW$8488,7,0)=0,"",(VLOOKUP($D$1,ورقة4!$A$2:$AW$8488,7,0)))</f>
        <v>#N/A</v>
      </c>
      <c r="BS10" s="67" t="e">
        <f t="shared" si="2"/>
        <v>#N/A</v>
      </c>
      <c r="BT10" s="82" t="e">
        <f t="shared" si="3"/>
        <v>#N/A</v>
      </c>
      <c r="BU10" s="82"/>
      <c r="BX10" s="68"/>
      <c r="BY10" s="82"/>
      <c r="BZ10" s="83"/>
      <c r="CA10" s="83"/>
    </row>
    <row r="11" spans="1:79" ht="23.25" customHeight="1" thickBot="1" x14ac:dyDescent="0.3">
      <c r="B11" s="86" t="b">
        <v>0</v>
      </c>
      <c r="C11" s="86">
        <f>D10+D11</f>
        <v>0</v>
      </c>
      <c r="D11" s="86">
        <f t="shared" ref="D11:D27" si="8">IF(E11&gt;0,1,0)</f>
        <v>0</v>
      </c>
      <c r="E11" s="92">
        <f t="shared" ref="E11:E27" si="9">IF(I11&lt;&gt;$B$11,I11,0)</f>
        <v>0</v>
      </c>
      <c r="F11" s="86" t="str">
        <f>IF(AND(T11=1,OR(S11="ج",S11="ر1",S11="ر2",S11="A")),H11,"")</f>
        <v/>
      </c>
      <c r="G11" s="86" t="str">
        <f t="shared" si="4"/>
        <v/>
      </c>
      <c r="H11" s="86" t="str">
        <f t="shared" si="6"/>
        <v/>
      </c>
      <c r="I11" s="92" t="b">
        <f t="shared" ref="I11:I29" si="10">IF(AND(S11="A",T11=1),35000,IF(OR(S11="ج",S11="ر1",S11="ر2"),IF(T11=1,IF($D$5=$AO$7,0,IF(OR($D$5=$AO$1,$D$5=$AO$2,$D$5=$AO$5,$D$5=$AO$8),IF(S11="ج",5600,IF(S11="ر1",7200,IF(S11="ر2",8800,""))),IF(OR($D$5=$AO$3,$D$5=$AO$6),IF(S11="ج",3500,IF(S11="ر1",4500,IF(S11="ر2",5500,""))),IF($D$5=$AO$4,500,IF(S11="ج",7000,IF(S11="ر1",9000,IF(S11="ر2",11000,""))))))))))</f>
        <v>0</v>
      </c>
      <c r="J11" s="102" t="str">
        <f>IF(IFERROR(VLOOKUP(H11,$BL$4:$BN$54,2,0),"")=0,"",IFERROR(VLOOKUP(H11,$BL$4:$BN$54,2,0),""))</f>
        <v/>
      </c>
      <c r="K11" s="289" t="str">
        <f t="shared" si="7"/>
        <v/>
      </c>
      <c r="L11" s="290"/>
      <c r="M11" s="290"/>
      <c r="N11" s="290"/>
      <c r="O11" s="290"/>
      <c r="P11" s="290"/>
      <c r="Q11" s="290"/>
      <c r="R11" s="291"/>
      <c r="S11" s="103" t="str">
        <f t="shared" si="5"/>
        <v/>
      </c>
      <c r="T11" s="105"/>
      <c r="V11" s="266"/>
      <c r="W11" s="266"/>
      <c r="X11" s="266"/>
      <c r="Y11" s="266"/>
      <c r="Z11" s="266"/>
      <c r="AA11" s="266"/>
      <c r="AC11" s="267" t="s">
        <v>140</v>
      </c>
      <c r="AD11" s="268"/>
      <c r="AE11" s="268"/>
      <c r="AF11" s="268"/>
      <c r="AG11" s="268"/>
      <c r="AH11" s="275" t="e">
        <f>VLOOKUP($D$1,ورقة2!$A$2:$U$8594,16,0)</f>
        <v>#N/A</v>
      </c>
      <c r="AI11" s="275"/>
      <c r="AJ11" s="276"/>
      <c r="AK11" s="45"/>
      <c r="BK11" s="82" t="e">
        <f t="shared" si="1"/>
        <v>#N/A</v>
      </c>
      <c r="BL11" s="82">
        <v>7</v>
      </c>
      <c r="BM11" s="68">
        <v>102</v>
      </c>
      <c r="BN11" s="68" t="str">
        <f>IF(V10=BT1,"اللغة الإنكليزية (1)","اللغة الفرنسية (1)")</f>
        <v>اللغة الإنكليزية (1)</v>
      </c>
      <c r="BO11" s="82" t="s">
        <v>125</v>
      </c>
      <c r="BP11" s="82" t="s">
        <v>126</v>
      </c>
      <c r="BQ11" s="82" t="str">
        <f t="shared" si="0"/>
        <v/>
      </c>
      <c r="BR11" s="89" t="e">
        <f>IF(VLOOKUP($D$1,ورقة4!$A$2:$AW$8488,8,0)=0,"",(VLOOKUP($D$1,ورقة4!$A$2:$AW$8488,8,0)))</f>
        <v>#N/A</v>
      </c>
      <c r="BS11" s="67" t="e">
        <f t="shared" si="2"/>
        <v>#N/A</v>
      </c>
      <c r="BT11" s="82" t="e">
        <f t="shared" si="3"/>
        <v>#N/A</v>
      </c>
      <c r="BU11" s="82"/>
      <c r="BX11" s="82"/>
      <c r="BY11" s="82"/>
      <c r="BZ11" s="83"/>
      <c r="CA11" s="83"/>
    </row>
    <row r="12" spans="1:79" ht="23.25" customHeight="1" thickBot="1" x14ac:dyDescent="0.3">
      <c r="C12" s="86">
        <f>C11+D12</f>
        <v>0</v>
      </c>
      <c r="D12" s="86">
        <f t="shared" si="8"/>
        <v>0</v>
      </c>
      <c r="E12" s="92">
        <f t="shared" si="9"/>
        <v>0</v>
      </c>
      <c r="F12" s="86" t="str">
        <f t="shared" ref="F12:F28" si="11">IF(AND(T12=1,OR(S12="ج",S12="ر1",S12="ر2",S12="A")),H12,"")</f>
        <v/>
      </c>
      <c r="G12" s="86" t="str">
        <f t="shared" si="4"/>
        <v/>
      </c>
      <c r="H12" s="86" t="str">
        <f t="shared" si="6"/>
        <v/>
      </c>
      <c r="I12" s="92" t="b">
        <f t="shared" si="10"/>
        <v>0</v>
      </c>
      <c r="J12" s="102" t="str">
        <f t="shared" ref="J12:J27" si="12">IF(IFERROR(VLOOKUP(H12,$BL$4:$BN$54,2,0),"")=0,"",IFERROR(VLOOKUP(H12,$BL$4:$BN$54,2,0),""))</f>
        <v/>
      </c>
      <c r="K12" s="289" t="str">
        <f t="shared" si="7"/>
        <v/>
      </c>
      <c r="L12" s="290"/>
      <c r="M12" s="290"/>
      <c r="N12" s="290"/>
      <c r="O12" s="290"/>
      <c r="P12" s="290"/>
      <c r="Q12" s="290"/>
      <c r="R12" s="291"/>
      <c r="S12" s="103" t="str">
        <f t="shared" si="5"/>
        <v/>
      </c>
      <c r="T12" s="105"/>
      <c r="V12" s="292" t="str">
        <f>IF(D3="أنثى","منقطعة عن التسجيل في","منقطع عن التسجيل في")</f>
        <v>منقطع عن التسجيل في</v>
      </c>
      <c r="W12" s="292"/>
      <c r="X12" s="292"/>
      <c r="Y12" s="292"/>
      <c r="Z12" s="292"/>
      <c r="AA12" s="292"/>
      <c r="AC12" s="267" t="s">
        <v>141</v>
      </c>
      <c r="AD12" s="268"/>
      <c r="AE12" s="268"/>
      <c r="AF12" s="268"/>
      <c r="AG12" s="268"/>
      <c r="AH12" s="275" t="e">
        <f>SUM(AH7:AJ10)-SUM(AH11:AJ11)</f>
        <v>#N/A</v>
      </c>
      <c r="AI12" s="275"/>
      <c r="AJ12" s="276"/>
      <c r="AK12" s="45"/>
      <c r="BK12" s="82" t="str">
        <f t="shared" si="1"/>
        <v/>
      </c>
      <c r="BL12" s="68">
        <v>8</v>
      </c>
      <c r="BN12" s="82" t="s">
        <v>142</v>
      </c>
      <c r="BQ12" s="82" t="str">
        <f t="shared" ref="BQ12:BQ24" si="13">IFERROR(VLOOKUP(BN12,$K$9:$T$21,10,0),"")</f>
        <v/>
      </c>
      <c r="BS12" s="67" t="e">
        <f>IF(AND(BS13="",BS14="",BS15="",BS16="",BS17=""),"",BL12)</f>
        <v>#N/A</v>
      </c>
      <c r="BT12" s="82" t="e">
        <f>IF(AND(BT13="",BT14="",BT15="",BT16="",BT17=""),"",BL12)</f>
        <v>#N/A</v>
      </c>
      <c r="BX12" s="68"/>
      <c r="BY12" s="82"/>
      <c r="BZ12" s="83"/>
      <c r="CA12" s="83"/>
    </row>
    <row r="13" spans="1:79" ht="23.25" customHeight="1" x14ac:dyDescent="0.25">
      <c r="C13" s="86">
        <f t="shared" ref="C13:C27" si="14">C12+D13</f>
        <v>0</v>
      </c>
      <c r="D13" s="86">
        <f t="shared" si="8"/>
        <v>0</v>
      </c>
      <c r="E13" s="92">
        <f t="shared" si="9"/>
        <v>0</v>
      </c>
      <c r="F13" s="86" t="str">
        <f t="shared" si="11"/>
        <v/>
      </c>
      <c r="G13" s="86" t="str">
        <f t="shared" si="4"/>
        <v/>
      </c>
      <c r="H13" s="86" t="str">
        <f t="shared" si="6"/>
        <v/>
      </c>
      <c r="I13" s="92" t="b">
        <f t="shared" si="10"/>
        <v>0</v>
      </c>
      <c r="J13" s="102" t="str">
        <f t="shared" si="12"/>
        <v/>
      </c>
      <c r="K13" s="289" t="str">
        <f t="shared" si="7"/>
        <v/>
      </c>
      <c r="L13" s="290"/>
      <c r="M13" s="290"/>
      <c r="N13" s="290"/>
      <c r="O13" s="290"/>
      <c r="P13" s="290"/>
      <c r="Q13" s="290"/>
      <c r="R13" s="291"/>
      <c r="S13" s="103" t="str">
        <f t="shared" si="5"/>
        <v/>
      </c>
      <c r="T13" s="105"/>
      <c r="U13" s="86" t="str">
        <f>IFERROR(SMALL($A$27:$A$32,BL5),"")</f>
        <v/>
      </c>
      <c r="V13" s="265" t="str">
        <f>IFERROR(VLOOKUP(U13,$A$49:$B$54,2,0),"")</f>
        <v/>
      </c>
      <c r="W13" s="265"/>
      <c r="X13" s="265"/>
      <c r="Y13" s="265"/>
      <c r="Z13" s="265"/>
      <c r="AA13" s="265"/>
      <c r="AC13" s="267" t="s">
        <v>143</v>
      </c>
      <c r="AD13" s="268"/>
      <c r="AE13" s="268"/>
      <c r="AF13" s="268"/>
      <c r="AG13" s="268"/>
      <c r="AH13" s="269" t="s">
        <v>99</v>
      </c>
      <c r="AI13" s="269"/>
      <c r="AJ13" s="270"/>
      <c r="AK13" s="46"/>
      <c r="BK13" s="82" t="e">
        <f t="shared" si="1"/>
        <v>#N/A</v>
      </c>
      <c r="BL13" s="82">
        <v>9</v>
      </c>
      <c r="BM13" s="68">
        <v>6</v>
      </c>
      <c r="BN13" s="68" t="s">
        <v>144</v>
      </c>
      <c r="BO13" s="87" t="s">
        <v>125</v>
      </c>
      <c r="BP13" s="87" t="s">
        <v>145</v>
      </c>
      <c r="BQ13" s="82" t="str">
        <f t="shared" si="13"/>
        <v/>
      </c>
      <c r="BR13" s="84" t="e">
        <f>IF(VLOOKUP($D$1,ورقة4!$A$2:$AW$8488,9,0)=0,"",(VLOOKUP($D$1,ورقة4!$A$2:$AW$8488,9,0)))</f>
        <v>#N/A</v>
      </c>
      <c r="BS13" s="67" t="e">
        <f>IF(BR13="م",BL13,"")</f>
        <v>#N/A</v>
      </c>
      <c r="BT13" s="82" t="e">
        <f>IF(BR13="","",BL13)</f>
        <v>#N/A</v>
      </c>
      <c r="BX13" s="82"/>
      <c r="BY13" s="82"/>
      <c r="BZ13" s="83"/>
      <c r="CA13" s="83"/>
    </row>
    <row r="14" spans="1:79" ht="23.25" customHeight="1" x14ac:dyDescent="0.25">
      <c r="C14" s="86">
        <f t="shared" si="14"/>
        <v>0</v>
      </c>
      <c r="D14" s="86">
        <f t="shared" si="8"/>
        <v>0</v>
      </c>
      <c r="E14" s="92">
        <f t="shared" si="9"/>
        <v>0</v>
      </c>
      <c r="F14" s="86" t="str">
        <f t="shared" si="11"/>
        <v/>
      </c>
      <c r="G14" s="86" t="str">
        <f t="shared" si="4"/>
        <v/>
      </c>
      <c r="H14" s="86" t="str">
        <f t="shared" si="6"/>
        <v/>
      </c>
      <c r="I14" s="92" t="b">
        <f t="shared" si="10"/>
        <v>0</v>
      </c>
      <c r="J14" s="102" t="str">
        <f t="shared" si="12"/>
        <v/>
      </c>
      <c r="K14" s="289" t="str">
        <f t="shared" si="7"/>
        <v/>
      </c>
      <c r="L14" s="290"/>
      <c r="M14" s="290"/>
      <c r="N14" s="290"/>
      <c r="O14" s="290"/>
      <c r="P14" s="290"/>
      <c r="Q14" s="290"/>
      <c r="R14" s="291"/>
      <c r="S14" s="103" t="str">
        <f t="shared" si="5"/>
        <v/>
      </c>
      <c r="T14" s="105"/>
      <c r="U14" s="86" t="str">
        <f t="shared" ref="U14:U18" si="15">IFERROR(SMALL($A$27:$A$32,BL6),"")</f>
        <v/>
      </c>
      <c r="V14" s="265" t="str">
        <f t="shared" ref="V14:V18" si="16">IFERROR(VLOOKUP(U14,$A$49:$B$54,2,0),"")</f>
        <v/>
      </c>
      <c r="W14" s="265"/>
      <c r="X14" s="265"/>
      <c r="Y14" s="265"/>
      <c r="Z14" s="265"/>
      <c r="AA14" s="265"/>
      <c r="AC14" s="267" t="s">
        <v>146</v>
      </c>
      <c r="AD14" s="268"/>
      <c r="AE14" s="268"/>
      <c r="AF14" s="268"/>
      <c r="AG14" s="268"/>
      <c r="AH14" s="275" t="e">
        <f>IF(OR(AH12&lt;10000,D5=AO4,AH19=2,AH19=1),AH12,IF(AH13="نعم",AE25+AE26/2,AH12))</f>
        <v>#N/A</v>
      </c>
      <c r="AI14" s="275"/>
      <c r="AJ14" s="276"/>
      <c r="AK14" s="46"/>
      <c r="BK14" s="82" t="e">
        <f t="shared" si="1"/>
        <v>#N/A</v>
      </c>
      <c r="BL14" s="68">
        <v>10</v>
      </c>
      <c r="BM14" s="68">
        <v>7</v>
      </c>
      <c r="BN14" s="68" t="s">
        <v>147</v>
      </c>
      <c r="BO14" s="87" t="s">
        <v>125</v>
      </c>
      <c r="BP14" s="87" t="s">
        <v>145</v>
      </c>
      <c r="BQ14" s="82" t="str">
        <f t="shared" si="13"/>
        <v/>
      </c>
      <c r="BR14" s="88" t="e">
        <f>IF(VLOOKUP($D$1,ورقة4!$A$2:$AW$8488,10,0)=0,"",(VLOOKUP($D$1,ورقة4!$A$2:$AW$8488,10,0)))</f>
        <v>#N/A</v>
      </c>
      <c r="BS14" s="67" t="e">
        <f>IF(BR14="م",BL14,"")</f>
        <v>#N/A</v>
      </c>
      <c r="BT14" s="82" t="e">
        <f t="shared" ref="BT14:BT17" si="17">IF(BR14="","",BL14)</f>
        <v>#N/A</v>
      </c>
      <c r="BX14" s="68"/>
      <c r="BY14" s="82"/>
      <c r="BZ14" s="83"/>
      <c r="CA14" s="83"/>
    </row>
    <row r="15" spans="1:79" ht="23.25" customHeight="1" x14ac:dyDescent="0.25">
      <c r="C15" s="86">
        <f t="shared" si="14"/>
        <v>0</v>
      </c>
      <c r="D15" s="86">
        <f t="shared" si="8"/>
        <v>0</v>
      </c>
      <c r="E15" s="92">
        <f t="shared" si="9"/>
        <v>0</v>
      </c>
      <c r="F15" s="86" t="str">
        <f t="shared" si="11"/>
        <v/>
      </c>
      <c r="G15" s="86" t="str">
        <f t="shared" si="4"/>
        <v/>
      </c>
      <c r="H15" s="86" t="str">
        <f t="shared" si="6"/>
        <v/>
      </c>
      <c r="I15" s="92" t="b">
        <f t="shared" si="10"/>
        <v>0</v>
      </c>
      <c r="J15" s="102" t="str">
        <f t="shared" si="12"/>
        <v/>
      </c>
      <c r="K15" s="289" t="str">
        <f t="shared" si="7"/>
        <v/>
      </c>
      <c r="L15" s="290"/>
      <c r="M15" s="290"/>
      <c r="N15" s="290"/>
      <c r="O15" s="290"/>
      <c r="P15" s="290"/>
      <c r="Q15" s="290"/>
      <c r="R15" s="291"/>
      <c r="S15" s="103" t="str">
        <f t="shared" si="5"/>
        <v/>
      </c>
      <c r="T15" s="105"/>
      <c r="U15" s="86" t="str">
        <f t="shared" si="15"/>
        <v/>
      </c>
      <c r="V15" s="265" t="str">
        <f t="shared" si="16"/>
        <v/>
      </c>
      <c r="W15" s="265"/>
      <c r="X15" s="265"/>
      <c r="Y15" s="265"/>
      <c r="Z15" s="265"/>
      <c r="AA15" s="265"/>
      <c r="AC15" s="267" t="s">
        <v>148</v>
      </c>
      <c r="AD15" s="268"/>
      <c r="AE15" s="268"/>
      <c r="AF15" s="268"/>
      <c r="AG15" s="268"/>
      <c r="AH15" s="275" t="e">
        <f>IF(OR(D5=BE4,D5=BE7),0,AH12-AH14)</f>
        <v>#N/A</v>
      </c>
      <c r="AI15" s="275"/>
      <c r="AJ15" s="276"/>
      <c r="AK15" s="46"/>
      <c r="BK15" s="82" t="e">
        <f t="shared" si="1"/>
        <v>#N/A</v>
      </c>
      <c r="BL15" s="82">
        <v>11</v>
      </c>
      <c r="BM15" s="68">
        <v>8</v>
      </c>
      <c r="BN15" s="68" t="s">
        <v>149</v>
      </c>
      <c r="BO15" s="87" t="s">
        <v>125</v>
      </c>
      <c r="BP15" s="87" t="s">
        <v>145</v>
      </c>
      <c r="BQ15" s="82" t="str">
        <f t="shared" si="13"/>
        <v/>
      </c>
      <c r="BR15" s="88" t="e">
        <f>IF(VLOOKUP($D$1,ورقة4!$A$2:$AW$8488,11,0)=0,"",(VLOOKUP($D$1,ورقة4!$A$2:$AW$8488,11,0)))</f>
        <v>#N/A</v>
      </c>
      <c r="BS15" s="67" t="e">
        <f>IF(BR15="م",BL15,"")</f>
        <v>#N/A</v>
      </c>
      <c r="BT15" s="82" t="e">
        <f t="shared" si="17"/>
        <v>#N/A</v>
      </c>
      <c r="BX15" s="82"/>
      <c r="BY15" s="82"/>
      <c r="BZ15" s="83"/>
      <c r="CA15" s="83"/>
    </row>
    <row r="16" spans="1:79" ht="23.25" customHeight="1" x14ac:dyDescent="0.25">
      <c r="C16" s="86">
        <f t="shared" si="14"/>
        <v>0</v>
      </c>
      <c r="D16" s="86">
        <f t="shared" si="8"/>
        <v>0</v>
      </c>
      <c r="E16" s="92">
        <f t="shared" si="9"/>
        <v>0</v>
      </c>
      <c r="F16" s="86" t="str">
        <f t="shared" si="11"/>
        <v/>
      </c>
      <c r="G16" s="86" t="str">
        <f t="shared" si="4"/>
        <v/>
      </c>
      <c r="H16" s="86" t="str">
        <f t="shared" si="6"/>
        <v/>
      </c>
      <c r="I16" s="92" t="b">
        <f t="shared" si="10"/>
        <v>0</v>
      </c>
      <c r="J16" s="102" t="str">
        <f>IF(IFERROR(VLOOKUP(H16,$BL$4:$BN$54,2,0),"")=0,"",IFERROR(VLOOKUP(H16,$BL$4:$BN$54,2,0),""))</f>
        <v/>
      </c>
      <c r="K16" s="289" t="str">
        <f t="shared" si="7"/>
        <v/>
      </c>
      <c r="L16" s="290"/>
      <c r="M16" s="290"/>
      <c r="N16" s="290"/>
      <c r="O16" s="290"/>
      <c r="P16" s="290"/>
      <c r="Q16" s="290"/>
      <c r="R16" s="291"/>
      <c r="S16" s="103" t="str">
        <f t="shared" si="5"/>
        <v/>
      </c>
      <c r="T16" s="105"/>
      <c r="U16" s="86" t="str">
        <f t="shared" si="15"/>
        <v/>
      </c>
      <c r="V16" s="265" t="str">
        <f t="shared" si="16"/>
        <v/>
      </c>
      <c r="W16" s="265"/>
      <c r="X16" s="265"/>
      <c r="Y16" s="265"/>
      <c r="Z16" s="265"/>
      <c r="AA16" s="265"/>
      <c r="AC16" s="267" t="s">
        <v>150</v>
      </c>
      <c r="AD16" s="268"/>
      <c r="AE16" s="268"/>
      <c r="AF16" s="268"/>
      <c r="AG16" s="268"/>
      <c r="AH16" s="275">
        <f>COUNTIFS(S9:S27,"ج",T9:T27,1)</f>
        <v>0</v>
      </c>
      <c r="AI16" s="275"/>
      <c r="AJ16" s="276"/>
      <c r="AK16" s="46"/>
      <c r="BK16" s="82" t="e">
        <f t="shared" si="1"/>
        <v>#N/A</v>
      </c>
      <c r="BL16" s="68">
        <v>12</v>
      </c>
      <c r="BM16" s="68">
        <v>9</v>
      </c>
      <c r="BN16" s="68" t="str">
        <f>IF(V10=BT1,"دراسات تجارية باللغة الإنكليزية","دراسات تجارية باللغة الفرنسية")</f>
        <v>دراسات تجارية باللغة الإنكليزية</v>
      </c>
      <c r="BO16" s="87" t="s">
        <v>125</v>
      </c>
      <c r="BP16" s="87" t="s">
        <v>145</v>
      </c>
      <c r="BQ16" s="82" t="str">
        <f t="shared" si="13"/>
        <v/>
      </c>
      <c r="BR16" s="88" t="e">
        <f>IF(VLOOKUP($D$1,ورقة4!$A$2:$AW$8488,12,0)=0,"",(VLOOKUP($D$1,ورقة4!$A$2:$AW$8488,12,0)))</f>
        <v>#N/A</v>
      </c>
      <c r="BS16" s="67" t="e">
        <f>IF(BR16="م",BL16,"")</f>
        <v>#N/A</v>
      </c>
      <c r="BT16" s="82" t="e">
        <f t="shared" si="17"/>
        <v>#N/A</v>
      </c>
      <c r="BU16" s="68"/>
      <c r="BV16" s="68"/>
      <c r="BX16" s="68"/>
      <c r="BY16" s="82"/>
      <c r="BZ16" s="83"/>
      <c r="CA16" s="83"/>
    </row>
    <row r="17" spans="1:79" ht="23.25" customHeight="1" thickBot="1" x14ac:dyDescent="0.3">
      <c r="C17" s="86">
        <f t="shared" si="14"/>
        <v>0</v>
      </c>
      <c r="D17" s="86">
        <f t="shared" si="8"/>
        <v>0</v>
      </c>
      <c r="E17" s="92">
        <f t="shared" si="9"/>
        <v>0</v>
      </c>
      <c r="F17" s="86" t="str">
        <f t="shared" si="11"/>
        <v/>
      </c>
      <c r="G17" s="86" t="str">
        <f t="shared" si="4"/>
        <v/>
      </c>
      <c r="H17" s="86" t="str">
        <f t="shared" si="6"/>
        <v/>
      </c>
      <c r="I17" s="92" t="b">
        <f t="shared" si="10"/>
        <v>0</v>
      </c>
      <c r="J17" s="102" t="str">
        <f t="shared" si="12"/>
        <v/>
      </c>
      <c r="K17" s="289" t="str">
        <f t="shared" si="7"/>
        <v/>
      </c>
      <c r="L17" s="290"/>
      <c r="M17" s="290"/>
      <c r="N17" s="290"/>
      <c r="O17" s="290"/>
      <c r="P17" s="290"/>
      <c r="Q17" s="290"/>
      <c r="R17" s="291"/>
      <c r="S17" s="103" t="str">
        <f t="shared" si="5"/>
        <v/>
      </c>
      <c r="T17" s="105"/>
      <c r="U17" s="86" t="str">
        <f t="shared" si="15"/>
        <v/>
      </c>
      <c r="V17" s="265" t="str">
        <f t="shared" si="16"/>
        <v/>
      </c>
      <c r="W17" s="265"/>
      <c r="X17" s="265"/>
      <c r="Y17" s="265"/>
      <c r="Z17" s="265"/>
      <c r="AA17" s="265"/>
      <c r="AC17" s="267" t="s">
        <v>151</v>
      </c>
      <c r="AD17" s="268"/>
      <c r="AE17" s="268"/>
      <c r="AF17" s="268"/>
      <c r="AG17" s="268"/>
      <c r="AH17" s="275">
        <f>COUNTIFS(S9:S27,"ر1",T9:T27,1)</f>
        <v>0</v>
      </c>
      <c r="AI17" s="275"/>
      <c r="AJ17" s="276"/>
      <c r="AK17" s="46"/>
      <c r="BK17" s="82" t="e">
        <f t="shared" si="1"/>
        <v>#N/A</v>
      </c>
      <c r="BL17" s="82">
        <v>13</v>
      </c>
      <c r="BM17" s="68">
        <v>10</v>
      </c>
      <c r="BN17" s="68" t="s">
        <v>152</v>
      </c>
      <c r="BO17" s="87" t="s">
        <v>125</v>
      </c>
      <c r="BP17" s="87" t="s">
        <v>145</v>
      </c>
      <c r="BQ17" s="82" t="str">
        <f t="shared" si="13"/>
        <v/>
      </c>
      <c r="BR17" s="89" t="e">
        <f>IF(VLOOKUP($D$1,ورقة4!$A$2:$AW$8488,13,0)=0,"",(VLOOKUP($D$1,ورقة4!$A$2:$AW$8488,13,0)))</f>
        <v>#N/A</v>
      </c>
      <c r="BS17" s="67" t="e">
        <f>IF(BR17="م",BL17,"")</f>
        <v>#N/A</v>
      </c>
      <c r="BT17" s="82" t="e">
        <f t="shared" si="17"/>
        <v>#N/A</v>
      </c>
      <c r="BX17" s="82"/>
      <c r="BY17" s="82"/>
      <c r="BZ17" s="83"/>
      <c r="CA17" s="83"/>
    </row>
    <row r="18" spans="1:79" ht="23.25" customHeight="1" thickBot="1" x14ac:dyDescent="0.3">
      <c r="C18" s="86">
        <f t="shared" si="14"/>
        <v>0</v>
      </c>
      <c r="D18" s="86">
        <f t="shared" si="8"/>
        <v>0</v>
      </c>
      <c r="E18" s="92">
        <f t="shared" si="9"/>
        <v>0</v>
      </c>
      <c r="F18" s="86" t="str">
        <f t="shared" si="11"/>
        <v/>
      </c>
      <c r="G18" s="86" t="str">
        <f t="shared" si="4"/>
        <v/>
      </c>
      <c r="H18" s="86" t="str">
        <f t="shared" si="6"/>
        <v/>
      </c>
      <c r="I18" s="92" t="b">
        <f t="shared" si="10"/>
        <v>0</v>
      </c>
      <c r="J18" s="102" t="str">
        <f t="shared" si="12"/>
        <v/>
      </c>
      <c r="K18" s="289" t="str">
        <f t="shared" si="7"/>
        <v/>
      </c>
      <c r="L18" s="290"/>
      <c r="M18" s="290"/>
      <c r="N18" s="290"/>
      <c r="O18" s="290"/>
      <c r="P18" s="290"/>
      <c r="Q18" s="290"/>
      <c r="R18" s="291"/>
      <c r="S18" s="103" t="str">
        <f t="shared" si="5"/>
        <v/>
      </c>
      <c r="T18" s="105"/>
      <c r="U18" s="86" t="str">
        <f t="shared" si="15"/>
        <v/>
      </c>
      <c r="V18" s="265" t="str">
        <f t="shared" si="16"/>
        <v/>
      </c>
      <c r="W18" s="265"/>
      <c r="X18" s="265"/>
      <c r="Y18" s="265"/>
      <c r="Z18" s="265"/>
      <c r="AA18" s="265"/>
      <c r="AC18" s="267" t="s">
        <v>153</v>
      </c>
      <c r="AD18" s="268"/>
      <c r="AE18" s="268"/>
      <c r="AF18" s="268"/>
      <c r="AG18" s="268"/>
      <c r="AH18" s="275">
        <f>COUNTIFS(S9:S27,"ر2",T9:T27,1)</f>
        <v>0</v>
      </c>
      <c r="AI18" s="275"/>
      <c r="AJ18" s="276"/>
      <c r="AK18" s="46"/>
      <c r="BK18" s="82" t="str">
        <f t="shared" si="1"/>
        <v/>
      </c>
      <c r="BL18" s="82">
        <v>14</v>
      </c>
      <c r="BN18" s="82" t="s">
        <v>154</v>
      </c>
      <c r="BQ18" s="82" t="str">
        <f t="shared" si="13"/>
        <v/>
      </c>
      <c r="BS18" s="67" t="e">
        <f>IF(AND(BS19="",BS20="",BS21="",BS22="",BS23="",BS24=""),"",BL18)</f>
        <v>#N/A</v>
      </c>
      <c r="BT18" s="82" t="e">
        <f>IF(AND(BT19="",BT20="",BT21="",BT22="",BT23="",BT24=""),"",BL18)</f>
        <v>#N/A</v>
      </c>
      <c r="BX18" s="68"/>
      <c r="BY18" s="82"/>
      <c r="BZ18" s="83"/>
      <c r="CA18" s="83"/>
    </row>
    <row r="19" spans="1:79" ht="23.25" customHeight="1" thickBot="1" x14ac:dyDescent="0.3">
      <c r="C19" s="86">
        <f t="shared" si="14"/>
        <v>0</v>
      </c>
      <c r="D19" s="86">
        <f t="shared" si="8"/>
        <v>0</v>
      </c>
      <c r="E19" s="92">
        <f t="shared" si="9"/>
        <v>0</v>
      </c>
      <c r="F19" s="86" t="str">
        <f t="shared" si="11"/>
        <v/>
      </c>
      <c r="G19" s="86" t="str">
        <f t="shared" si="4"/>
        <v/>
      </c>
      <c r="H19" s="86" t="str">
        <f t="shared" si="6"/>
        <v/>
      </c>
      <c r="I19" s="92" t="b">
        <f t="shared" si="10"/>
        <v>0</v>
      </c>
      <c r="J19" s="102" t="str">
        <f t="shared" si="12"/>
        <v/>
      </c>
      <c r="K19" s="289" t="str">
        <f t="shared" si="7"/>
        <v/>
      </c>
      <c r="L19" s="290"/>
      <c r="M19" s="290"/>
      <c r="N19" s="290"/>
      <c r="O19" s="290"/>
      <c r="P19" s="290"/>
      <c r="Q19" s="290"/>
      <c r="R19" s="291"/>
      <c r="S19" s="103" t="str">
        <f t="shared" si="5"/>
        <v/>
      </c>
      <c r="T19" s="105"/>
      <c r="AB19" s="86">
        <f>COUNTIF(S10:S31,"A")</f>
        <v>0</v>
      </c>
      <c r="AC19" s="271" t="s">
        <v>155</v>
      </c>
      <c r="AD19" s="272"/>
      <c r="AE19" s="272"/>
      <c r="AF19" s="272"/>
      <c r="AG19" s="272"/>
      <c r="AH19" s="273">
        <f>IF(AB19&gt;0,COUNTIFS(S10:S29,"A",T10:T29,1),SUM(AH16:AJ18))</f>
        <v>0</v>
      </c>
      <c r="AI19" s="273"/>
      <c r="AJ19" s="274"/>
      <c r="AK19" s="65"/>
      <c r="BK19" s="82" t="e">
        <f t="shared" si="1"/>
        <v>#N/A</v>
      </c>
      <c r="BL19" s="68">
        <v>15</v>
      </c>
      <c r="BM19" s="68">
        <v>11</v>
      </c>
      <c r="BN19" s="68" t="s">
        <v>156</v>
      </c>
      <c r="BO19" s="87" t="s">
        <v>157</v>
      </c>
      <c r="BP19" s="87" t="s">
        <v>126</v>
      </c>
      <c r="BQ19" s="82" t="str">
        <f t="shared" si="13"/>
        <v/>
      </c>
      <c r="BR19" s="84" t="e">
        <f>IF(VLOOKUP($D$1,ورقة4!$A$2:$AW$8488,14,0)=0,"",(VLOOKUP($D$1,ورقة4!$A$2:$AW$8488,14,0)))</f>
        <v>#N/A</v>
      </c>
      <c r="BS19" s="67" t="e">
        <f t="shared" ref="BS19:BS24" si="18">IF(BR19="م",BL19,"")</f>
        <v>#N/A</v>
      </c>
      <c r="BT19" s="82" t="e">
        <f>IF(BR19="","",BL19)</f>
        <v>#N/A</v>
      </c>
      <c r="BX19" s="82"/>
      <c r="BY19" s="82"/>
      <c r="BZ19" s="83"/>
      <c r="CA19" s="83"/>
    </row>
    <row r="20" spans="1:79" ht="23.25" customHeight="1" thickTop="1" x14ac:dyDescent="0.25">
      <c r="C20" s="86">
        <f t="shared" si="14"/>
        <v>0</v>
      </c>
      <c r="D20" s="86">
        <f t="shared" si="8"/>
        <v>0</v>
      </c>
      <c r="E20" s="92">
        <f t="shared" si="9"/>
        <v>0</v>
      </c>
      <c r="F20" s="86" t="str">
        <f t="shared" si="11"/>
        <v/>
      </c>
      <c r="G20" s="86" t="str">
        <f t="shared" si="4"/>
        <v/>
      </c>
      <c r="H20" s="86" t="str">
        <f t="shared" si="6"/>
        <v/>
      </c>
      <c r="I20" s="92" t="b">
        <f t="shared" si="10"/>
        <v>0</v>
      </c>
      <c r="J20" s="102" t="str">
        <f t="shared" si="12"/>
        <v/>
      </c>
      <c r="K20" s="289" t="str">
        <f>IFERROR(VLOOKUP(H20,$BL$4:$BN$54,3,0),"")</f>
        <v/>
      </c>
      <c r="L20" s="290"/>
      <c r="M20" s="290"/>
      <c r="N20" s="290"/>
      <c r="O20" s="290"/>
      <c r="P20" s="290"/>
      <c r="Q20" s="290"/>
      <c r="R20" s="291"/>
      <c r="S20" s="103" t="str">
        <f t="shared" si="5"/>
        <v/>
      </c>
      <c r="T20" s="105"/>
      <c r="AC20" s="264" t="e">
        <f>'إدخال البيانات'!F1</f>
        <v>#N/A</v>
      </c>
      <c r="AD20" s="264"/>
      <c r="AE20" s="264"/>
      <c r="AF20" s="264"/>
      <c r="AG20" s="264"/>
      <c r="AH20" s="264"/>
      <c r="AI20" s="264"/>
      <c r="AJ20" s="264"/>
      <c r="AK20" s="90"/>
      <c r="BK20" s="82" t="e">
        <f t="shared" si="1"/>
        <v>#N/A</v>
      </c>
      <c r="BL20" s="82">
        <v>16</v>
      </c>
      <c r="BM20" s="68">
        <v>12</v>
      </c>
      <c r="BN20" s="68" t="s">
        <v>158</v>
      </c>
      <c r="BO20" s="87" t="s">
        <v>157</v>
      </c>
      <c r="BP20" s="87" t="s">
        <v>126</v>
      </c>
      <c r="BQ20" s="82" t="str">
        <f t="shared" si="13"/>
        <v/>
      </c>
      <c r="BR20" s="91" t="e">
        <f>IF(VLOOKUP($D$1,ورقة4!$A$2:$AW$8488,15,0)=0,"",(VLOOKUP($D$1,ورقة4!$A$2:$AW$8488,15,0)))</f>
        <v>#N/A</v>
      </c>
      <c r="BS20" s="67" t="e">
        <f t="shared" si="18"/>
        <v>#N/A</v>
      </c>
      <c r="BT20" s="82" t="e">
        <f t="shared" ref="BT20:BT24" si="19">IF(BR20="","",BL20)</f>
        <v>#N/A</v>
      </c>
      <c r="BX20" s="68"/>
      <c r="BY20" s="82"/>
      <c r="BZ20" s="83"/>
      <c r="CA20" s="83"/>
    </row>
    <row r="21" spans="1:79" ht="23.25" customHeight="1" x14ac:dyDescent="0.25">
      <c r="A21" s="86" t="str">
        <f t="shared" ref="A21:A22" si="20">IFERROR(SMALL($BS$4:$BS$42,BL18),"")</f>
        <v/>
      </c>
      <c r="B21" s="86">
        <f t="shared" ref="B21:B22" si="21">IF(OR(A21=1,A21=8,A21=14,A21=21,A21=27,A21=33,A21=""),0,1)</f>
        <v>0</v>
      </c>
      <c r="C21" s="86">
        <f t="shared" si="14"/>
        <v>0</v>
      </c>
      <c r="D21" s="86">
        <f t="shared" si="8"/>
        <v>0</v>
      </c>
      <c r="E21" s="92">
        <f t="shared" si="9"/>
        <v>0</v>
      </c>
      <c r="F21" s="86" t="str">
        <f t="shared" si="11"/>
        <v/>
      </c>
      <c r="G21" s="86" t="str">
        <f t="shared" si="4"/>
        <v/>
      </c>
      <c r="H21" s="86" t="str">
        <f t="shared" si="6"/>
        <v/>
      </c>
      <c r="I21" s="92" t="b">
        <f t="shared" si="10"/>
        <v>0</v>
      </c>
      <c r="J21" s="102" t="str">
        <f t="shared" si="12"/>
        <v/>
      </c>
      <c r="K21" s="289" t="str">
        <f t="shared" si="7"/>
        <v/>
      </c>
      <c r="L21" s="290"/>
      <c r="M21" s="290"/>
      <c r="N21" s="290"/>
      <c r="O21" s="290"/>
      <c r="P21" s="290"/>
      <c r="Q21" s="290"/>
      <c r="R21" s="291"/>
      <c r="S21" s="103" t="str">
        <f t="shared" si="5"/>
        <v/>
      </c>
      <c r="T21" s="105"/>
      <c r="AK21" s="90"/>
      <c r="BK21" s="82" t="e">
        <f t="shared" si="1"/>
        <v>#N/A</v>
      </c>
      <c r="BL21" s="68">
        <v>17</v>
      </c>
      <c r="BM21" s="68">
        <v>13</v>
      </c>
      <c r="BN21" s="68" t="s">
        <v>159</v>
      </c>
      <c r="BO21" s="87" t="s">
        <v>157</v>
      </c>
      <c r="BP21" s="87" t="s">
        <v>126</v>
      </c>
      <c r="BQ21" s="82" t="str">
        <f t="shared" si="13"/>
        <v/>
      </c>
      <c r="BR21" s="91" t="e">
        <f>IF(VLOOKUP($D$1,ورقة4!$A$2:$AW$8488,16,0)=0,"",(VLOOKUP($D$1,ورقة4!$A$2:$AW$8488,16,0)))</f>
        <v>#N/A</v>
      </c>
      <c r="BS21" s="67" t="e">
        <f t="shared" si="18"/>
        <v>#N/A</v>
      </c>
      <c r="BT21" s="82" t="e">
        <f t="shared" si="19"/>
        <v>#N/A</v>
      </c>
      <c r="BX21" s="82"/>
      <c r="BY21" s="82"/>
      <c r="BZ21" s="83"/>
      <c r="CA21" s="83"/>
    </row>
    <row r="22" spans="1:79" ht="23.25" customHeight="1" x14ac:dyDescent="0.25">
      <c r="A22" s="86" t="str">
        <f t="shared" si="20"/>
        <v/>
      </c>
      <c r="B22" s="86">
        <f t="shared" si="21"/>
        <v>0</v>
      </c>
      <c r="C22" s="86">
        <f t="shared" si="14"/>
        <v>0</v>
      </c>
      <c r="D22" s="86">
        <f t="shared" si="8"/>
        <v>0</v>
      </c>
      <c r="E22" s="92">
        <f t="shared" si="9"/>
        <v>0</v>
      </c>
      <c r="F22" s="86" t="str">
        <f t="shared" si="11"/>
        <v/>
      </c>
      <c r="G22" s="86" t="str">
        <f t="shared" si="4"/>
        <v/>
      </c>
      <c r="H22" s="86" t="str">
        <f t="shared" si="6"/>
        <v/>
      </c>
      <c r="I22" s="92" t="b">
        <f t="shared" si="10"/>
        <v>0</v>
      </c>
      <c r="J22" s="102" t="str">
        <f t="shared" si="12"/>
        <v/>
      </c>
      <c r="K22" s="289" t="str">
        <f t="shared" si="7"/>
        <v/>
      </c>
      <c r="L22" s="290"/>
      <c r="M22" s="290"/>
      <c r="N22" s="290"/>
      <c r="O22" s="290"/>
      <c r="P22" s="290"/>
      <c r="Q22" s="290"/>
      <c r="R22" s="291"/>
      <c r="S22" s="103" t="str">
        <f t="shared" si="5"/>
        <v/>
      </c>
      <c r="T22" s="105"/>
      <c r="AK22" s="90"/>
      <c r="BK22" s="82" t="e">
        <f t="shared" si="1"/>
        <v>#N/A</v>
      </c>
      <c r="BL22" s="82">
        <v>18</v>
      </c>
      <c r="BM22" s="68">
        <v>14</v>
      </c>
      <c r="BN22" s="68" t="s">
        <v>160</v>
      </c>
      <c r="BO22" s="87" t="s">
        <v>157</v>
      </c>
      <c r="BP22" s="87" t="s">
        <v>126</v>
      </c>
      <c r="BQ22" s="82" t="str">
        <f t="shared" si="13"/>
        <v/>
      </c>
      <c r="BR22" s="91" t="e">
        <f>IF(VLOOKUP($D$1,ورقة4!$A$2:$AW$8488,17,0)=0,"",(VLOOKUP($D$1,ورقة4!$A$2:$AW$8488,17,0)))</f>
        <v>#N/A</v>
      </c>
      <c r="BS22" s="67" t="e">
        <f t="shared" si="18"/>
        <v>#N/A</v>
      </c>
      <c r="BT22" s="82" t="e">
        <f t="shared" si="19"/>
        <v>#N/A</v>
      </c>
      <c r="BX22" s="68"/>
      <c r="BY22" s="82"/>
      <c r="BZ22" s="83"/>
      <c r="CA22" s="83"/>
    </row>
    <row r="23" spans="1:79" ht="23.25" customHeight="1" x14ac:dyDescent="0.25">
      <c r="B23" s="155"/>
      <c r="C23" s="86">
        <f t="shared" si="14"/>
        <v>0</v>
      </c>
      <c r="D23" s="86">
        <f t="shared" si="8"/>
        <v>0</v>
      </c>
      <c r="E23" s="92">
        <f t="shared" si="9"/>
        <v>0</v>
      </c>
      <c r="F23" s="86" t="str">
        <f t="shared" si="11"/>
        <v/>
      </c>
      <c r="G23" s="86" t="str">
        <f t="shared" si="4"/>
        <v/>
      </c>
      <c r="H23" s="86" t="str">
        <f t="shared" si="6"/>
        <v/>
      </c>
      <c r="I23" s="92" t="b">
        <f t="shared" si="10"/>
        <v>0</v>
      </c>
      <c r="J23" s="102" t="str">
        <f t="shared" si="12"/>
        <v/>
      </c>
      <c r="K23" s="289" t="str">
        <f t="shared" si="7"/>
        <v/>
      </c>
      <c r="L23" s="290"/>
      <c r="M23" s="290"/>
      <c r="N23" s="290"/>
      <c r="O23" s="290"/>
      <c r="P23" s="290"/>
      <c r="Q23" s="290"/>
      <c r="R23" s="291"/>
      <c r="S23" s="103" t="str">
        <f t="shared" si="5"/>
        <v/>
      </c>
      <c r="T23" s="105"/>
      <c r="AB23" s="32"/>
      <c r="AD23" s="86">
        <v>1</v>
      </c>
      <c r="AE23" s="92" t="e">
        <f>VLOOKUP(AD23,$C$10:$E$26,3,0)</f>
        <v>#N/A</v>
      </c>
      <c r="AK23" s="90"/>
      <c r="BK23" s="82" t="e">
        <f t="shared" si="1"/>
        <v>#N/A</v>
      </c>
      <c r="BL23" s="68">
        <v>19</v>
      </c>
      <c r="BM23" s="68">
        <v>15</v>
      </c>
      <c r="BN23" s="68" t="str">
        <f>IF(V10=BT1,"التمويل باللغة الإنكليزية","التمويل باللغة الفرنسية")</f>
        <v>التمويل باللغة الإنكليزية</v>
      </c>
      <c r="BO23" s="87" t="s">
        <v>157</v>
      </c>
      <c r="BP23" s="87" t="s">
        <v>126</v>
      </c>
      <c r="BQ23" s="82" t="str">
        <f t="shared" si="13"/>
        <v/>
      </c>
      <c r="BR23" s="91" t="e">
        <f>IF(VLOOKUP($D$1,ورقة4!$A$2:$AW$8488,18,0)=0,"",(VLOOKUP($D$1,ورقة4!$A$2:$AW$8488,18,0)))</f>
        <v>#N/A</v>
      </c>
      <c r="BS23" s="67" t="e">
        <f t="shared" si="18"/>
        <v>#N/A</v>
      </c>
      <c r="BT23" s="82" t="e">
        <f t="shared" si="19"/>
        <v>#N/A</v>
      </c>
      <c r="BU23" s="68"/>
      <c r="BV23" s="68"/>
      <c r="BX23" s="82"/>
      <c r="BY23" s="82"/>
      <c r="BZ23" s="83"/>
      <c r="CA23" s="83"/>
    </row>
    <row r="24" spans="1:79" ht="23.25" customHeight="1" thickBot="1" x14ac:dyDescent="0.3">
      <c r="B24" s="155"/>
      <c r="C24" s="86">
        <f t="shared" si="14"/>
        <v>0</v>
      </c>
      <c r="D24" s="86">
        <f t="shared" si="8"/>
        <v>0</v>
      </c>
      <c r="E24" s="92">
        <f t="shared" si="9"/>
        <v>0</v>
      </c>
      <c r="F24" s="86" t="str">
        <f t="shared" si="11"/>
        <v/>
      </c>
      <c r="G24" s="86" t="str">
        <f t="shared" si="4"/>
        <v/>
      </c>
      <c r="H24" s="86" t="str">
        <f t="shared" si="6"/>
        <v/>
      </c>
      <c r="I24" s="92" t="b">
        <f t="shared" si="10"/>
        <v>0</v>
      </c>
      <c r="J24" s="102" t="str">
        <f t="shared" si="12"/>
        <v/>
      </c>
      <c r="K24" s="289" t="str">
        <f t="shared" si="7"/>
        <v/>
      </c>
      <c r="L24" s="290"/>
      <c r="M24" s="290"/>
      <c r="N24" s="290"/>
      <c r="O24" s="290"/>
      <c r="P24" s="290"/>
      <c r="Q24" s="290"/>
      <c r="R24" s="291"/>
      <c r="S24" s="103" t="str">
        <f t="shared" si="5"/>
        <v/>
      </c>
      <c r="T24" s="105"/>
      <c r="AB24" s="32"/>
      <c r="AD24" s="86">
        <v>2</v>
      </c>
      <c r="AE24" s="92" t="e">
        <f>VLOOKUP(AD24,$C$10:$E$26,3,0)</f>
        <v>#N/A</v>
      </c>
      <c r="AK24" s="90"/>
      <c r="BK24" s="82" t="e">
        <f t="shared" si="1"/>
        <v>#N/A</v>
      </c>
      <c r="BL24" s="82">
        <v>20</v>
      </c>
      <c r="BM24" s="68">
        <v>302</v>
      </c>
      <c r="BN24" s="68" t="str">
        <f>IF(V10=BT1,"اللغة الإنكليزية (2)","اللغة الفرنسية (2)")</f>
        <v>اللغة الإنكليزية (2)</v>
      </c>
      <c r="BO24" s="87" t="s">
        <v>157</v>
      </c>
      <c r="BP24" s="87" t="s">
        <v>126</v>
      </c>
      <c r="BQ24" s="82" t="str">
        <f t="shared" si="13"/>
        <v/>
      </c>
      <c r="BR24" s="93" t="e">
        <f>IF(VLOOKUP($D$1,ورقة4!$A$2:$AW$8488,19,0)=0,"",(VLOOKUP($D$1,ورقة4!$A$2:$AW$8488,19,0)))</f>
        <v>#N/A</v>
      </c>
      <c r="BS24" s="67" t="e">
        <f t="shared" si="18"/>
        <v>#N/A</v>
      </c>
      <c r="BT24" s="82" t="e">
        <f t="shared" si="19"/>
        <v>#N/A</v>
      </c>
      <c r="BX24" s="68"/>
      <c r="BY24" s="82"/>
      <c r="BZ24" s="83"/>
      <c r="CA24" s="83"/>
    </row>
    <row r="25" spans="1:79" ht="23.25" customHeight="1" thickBot="1" x14ac:dyDescent="0.3">
      <c r="B25" s="155"/>
      <c r="C25" s="86">
        <f t="shared" si="14"/>
        <v>0</v>
      </c>
      <c r="D25" s="86">
        <f t="shared" si="8"/>
        <v>0</v>
      </c>
      <c r="E25" s="92">
        <f t="shared" si="9"/>
        <v>0</v>
      </c>
      <c r="F25" s="86" t="str">
        <f t="shared" si="11"/>
        <v/>
      </c>
      <c r="G25" s="86" t="str">
        <f t="shared" si="4"/>
        <v/>
      </c>
      <c r="H25" s="86" t="str">
        <f t="shared" si="6"/>
        <v/>
      </c>
      <c r="I25" s="92" t="b">
        <f t="shared" si="10"/>
        <v>0</v>
      </c>
      <c r="J25" s="102" t="str">
        <f t="shared" si="12"/>
        <v/>
      </c>
      <c r="K25" s="289" t="str">
        <f t="shared" si="7"/>
        <v/>
      </c>
      <c r="L25" s="290"/>
      <c r="M25" s="290"/>
      <c r="N25" s="290"/>
      <c r="O25" s="290"/>
      <c r="P25" s="290"/>
      <c r="Q25" s="290"/>
      <c r="R25" s="291"/>
      <c r="S25" s="103" t="str">
        <f t="shared" si="5"/>
        <v/>
      </c>
      <c r="T25" s="105"/>
      <c r="AB25" s="32"/>
      <c r="AE25" s="92" t="e">
        <f>SUM(AE23:AE24)</f>
        <v>#N/A</v>
      </c>
      <c r="AK25" s="38"/>
      <c r="BK25" s="82" t="str">
        <f t="shared" si="1"/>
        <v/>
      </c>
      <c r="BL25" s="68">
        <v>21</v>
      </c>
      <c r="BM25" s="68"/>
      <c r="BN25" s="82" t="s">
        <v>161</v>
      </c>
      <c r="BQ25" s="82"/>
      <c r="BR25" s="94"/>
      <c r="BS25" s="67" t="e">
        <f>IF(AND(BS26="",BS27="",BS28="",BS29="",BS30=""),"",BL25)</f>
        <v>#N/A</v>
      </c>
      <c r="BT25" s="82" t="e">
        <f>IF(AND(BT26="",BT27="",BT28="",BT29="",BT30=""),"",BL25)</f>
        <v>#N/A</v>
      </c>
      <c r="BX25" s="82"/>
      <c r="BY25" s="82"/>
      <c r="BZ25" s="83"/>
      <c r="CA25" s="83"/>
    </row>
    <row r="26" spans="1:79" ht="23.25" customHeight="1" x14ac:dyDescent="0.25">
      <c r="B26" s="155"/>
      <c r="C26" s="86">
        <f t="shared" si="14"/>
        <v>0</v>
      </c>
      <c r="D26" s="86">
        <f t="shared" si="8"/>
        <v>0</v>
      </c>
      <c r="E26" s="92">
        <f t="shared" si="9"/>
        <v>0</v>
      </c>
      <c r="F26" s="86" t="str">
        <f t="shared" si="11"/>
        <v/>
      </c>
      <c r="G26" s="86" t="str">
        <f t="shared" si="4"/>
        <v/>
      </c>
      <c r="H26" s="86" t="str">
        <f t="shared" si="6"/>
        <v/>
      </c>
      <c r="I26" s="92" t="b">
        <f t="shared" si="10"/>
        <v>0</v>
      </c>
      <c r="J26" s="102" t="str">
        <f t="shared" si="12"/>
        <v/>
      </c>
      <c r="K26" s="289" t="str">
        <f t="shared" si="7"/>
        <v/>
      </c>
      <c r="L26" s="290"/>
      <c r="M26" s="290"/>
      <c r="N26" s="290"/>
      <c r="O26" s="290"/>
      <c r="P26" s="290"/>
      <c r="Q26" s="290"/>
      <c r="R26" s="291"/>
      <c r="S26" s="103" t="str">
        <f t="shared" si="5"/>
        <v/>
      </c>
      <c r="T26" s="105"/>
      <c r="AB26" s="32"/>
      <c r="AE26" s="95" t="e">
        <f>AH12-(AE23+AE24)</f>
        <v>#N/A</v>
      </c>
      <c r="BK26" s="82" t="e">
        <f t="shared" si="1"/>
        <v>#N/A</v>
      </c>
      <c r="BL26" s="82">
        <v>22</v>
      </c>
      <c r="BM26" s="68">
        <v>16</v>
      </c>
      <c r="BN26" s="68" t="s">
        <v>162</v>
      </c>
      <c r="BO26" s="87" t="s">
        <v>157</v>
      </c>
      <c r="BP26" s="87" t="s">
        <v>145</v>
      </c>
      <c r="BQ26" s="82" t="str">
        <f>IFERROR(VLOOKUP(BN26,$K$9:$T$21,10,0),"")</f>
        <v/>
      </c>
      <c r="BR26" s="96" t="e">
        <f>IF(VLOOKUP($D$1,ورقة4!$A$2:$AW$8488,20,0)=0,"",(VLOOKUP($D$1,ورقة4!$A$2:$AW$8488,20,0)))</f>
        <v>#N/A</v>
      </c>
      <c r="BS26" s="67" t="e">
        <f>IF(BR26="م",BL26,"")</f>
        <v>#N/A</v>
      </c>
      <c r="BT26" s="82" t="e">
        <f>IF(BR26="","",BL26)</f>
        <v>#N/A</v>
      </c>
      <c r="BX26" s="68"/>
      <c r="BY26" s="82"/>
    </row>
    <row r="27" spans="1:79" ht="23.25" customHeight="1" x14ac:dyDescent="0.25">
      <c r="A27" s="86" t="e">
        <f>IF(VLOOKUP($D$1,ورقة2!$A$2:$W$9594,18,0)="منقطع",1,"")</f>
        <v>#N/A</v>
      </c>
      <c r="B27" s="38" t="s">
        <v>163</v>
      </c>
      <c r="C27" s="86">
        <f t="shared" si="14"/>
        <v>0</v>
      </c>
      <c r="D27" s="86">
        <f t="shared" si="8"/>
        <v>0</v>
      </c>
      <c r="E27" s="92">
        <f t="shared" si="9"/>
        <v>0</v>
      </c>
      <c r="F27" s="86" t="str">
        <f t="shared" si="11"/>
        <v/>
      </c>
      <c r="G27" s="86" t="str">
        <f t="shared" si="4"/>
        <v/>
      </c>
      <c r="H27" s="86" t="str">
        <f t="shared" si="6"/>
        <v/>
      </c>
      <c r="I27" s="92" t="b">
        <f t="shared" si="10"/>
        <v>0</v>
      </c>
      <c r="J27" s="106" t="str">
        <f t="shared" si="12"/>
        <v/>
      </c>
      <c r="K27" s="289" t="str">
        <f t="shared" si="7"/>
        <v/>
      </c>
      <c r="L27" s="290"/>
      <c r="M27" s="290"/>
      <c r="N27" s="290"/>
      <c r="O27" s="290"/>
      <c r="P27" s="290"/>
      <c r="Q27" s="290"/>
      <c r="R27" s="291"/>
      <c r="S27" s="107" t="str">
        <f t="shared" si="5"/>
        <v/>
      </c>
      <c r="T27" s="105"/>
      <c r="U27" s="33"/>
      <c r="V27" s="33"/>
      <c r="W27" s="52"/>
      <c r="X27" s="52"/>
      <c r="Y27" s="52"/>
      <c r="Z27" s="33"/>
      <c r="AA27" s="97"/>
      <c r="AB27" s="33"/>
      <c r="BK27" s="82" t="e">
        <f t="shared" si="1"/>
        <v>#N/A</v>
      </c>
      <c r="BL27" s="68">
        <v>23</v>
      </c>
      <c r="BM27" s="68">
        <v>17</v>
      </c>
      <c r="BN27" s="68" t="s">
        <v>164</v>
      </c>
      <c r="BO27" s="87" t="s">
        <v>157</v>
      </c>
      <c r="BP27" s="87" t="s">
        <v>145</v>
      </c>
      <c r="BQ27" s="82" t="str">
        <f>IFERROR(VLOOKUP(BN27,$K$9:$T$21,10,0),"")</f>
        <v/>
      </c>
      <c r="BR27" s="91" t="e">
        <f>IF(VLOOKUP($D$1,ورقة4!$A$2:$AW$8488,21,0)=0,"",(VLOOKUP($D$1,ورقة4!$A$2:$AW$8488,21,0)))</f>
        <v>#N/A</v>
      </c>
      <c r="BS27" s="67" t="e">
        <f>IF(BR27="م",BL27,"")</f>
        <v>#N/A</v>
      </c>
      <c r="BT27" s="82" t="e">
        <f t="shared" ref="BT27:BT36" si="22">IF(BR27="","",BL27)</f>
        <v>#N/A</v>
      </c>
      <c r="BX27" s="82"/>
      <c r="BY27" s="82"/>
    </row>
    <row r="28" spans="1:79" ht="23.25" customHeight="1" thickBot="1" x14ac:dyDescent="0.3">
      <c r="A28" s="86" t="e">
        <f>IF(VLOOKUP($D$1,ورقة2!$A$2:$W$9594,19,0)="منقطع",2,"")</f>
        <v>#N/A</v>
      </c>
      <c r="C28" s="86" t="s">
        <v>165</v>
      </c>
      <c r="F28" s="86" t="str">
        <f t="shared" si="11"/>
        <v/>
      </c>
      <c r="I28" s="92" t="b">
        <f t="shared" si="10"/>
        <v>0</v>
      </c>
      <c r="J28" s="108"/>
      <c r="K28" s="108"/>
      <c r="L28" s="109"/>
      <c r="M28" s="109"/>
      <c r="N28" s="52"/>
      <c r="O28" s="52"/>
      <c r="P28" s="52"/>
      <c r="Q28" s="52"/>
      <c r="R28" s="108"/>
      <c r="S28" s="108"/>
      <c r="T28" s="105"/>
      <c r="U28" s="33"/>
      <c r="V28" s="33"/>
      <c r="W28" s="52"/>
      <c r="X28" s="52"/>
      <c r="Y28" s="52"/>
      <c r="Z28" s="33"/>
      <c r="AA28" s="98"/>
      <c r="AB28" s="33"/>
      <c r="BK28" s="82" t="e">
        <f t="shared" si="1"/>
        <v>#N/A</v>
      </c>
      <c r="BL28" s="82">
        <v>24</v>
      </c>
      <c r="BM28" s="68">
        <v>18</v>
      </c>
      <c r="BN28" s="68" t="s">
        <v>166</v>
      </c>
      <c r="BO28" s="87" t="s">
        <v>157</v>
      </c>
      <c r="BP28" s="87" t="s">
        <v>145</v>
      </c>
      <c r="BQ28" s="82" t="str">
        <f>IFERROR(VLOOKUP(BN28,$K$9:$T$21,10,0),"")</f>
        <v/>
      </c>
      <c r="BR28" s="91" t="e">
        <f>IF(VLOOKUP($D$1,ورقة4!$A$2:$AW$8488,22,0)=0,"",(VLOOKUP($D$1,ورقة4!$A$2:$AW$8488,22,0)))</f>
        <v>#N/A</v>
      </c>
      <c r="BS28" s="67" t="e">
        <f>IF(BR28="م",BL28,"")</f>
        <v>#N/A</v>
      </c>
      <c r="BT28" s="82" t="e">
        <f t="shared" si="22"/>
        <v>#N/A</v>
      </c>
      <c r="BX28" s="68"/>
      <c r="BY28" s="82"/>
    </row>
    <row r="29" spans="1:79" ht="23.25" customHeight="1" thickTop="1" thickBot="1" x14ac:dyDescent="0.3">
      <c r="A29" s="86" t="e">
        <f>IF(VLOOKUP($D$1,ورقة2!$A$2:$W$9594,20,0)="منقطع",3,"")</f>
        <v>#N/A</v>
      </c>
      <c r="C29" s="86" t="s">
        <v>167</v>
      </c>
      <c r="I29" s="92" t="b">
        <f t="shared" si="10"/>
        <v>0</v>
      </c>
      <c r="J29" s="108"/>
      <c r="K29" s="108"/>
      <c r="L29" s="110"/>
      <c r="M29" s="110"/>
      <c r="N29" s="52"/>
      <c r="O29" s="52"/>
      <c r="P29" s="52"/>
      <c r="Q29" s="52"/>
      <c r="R29" s="108"/>
      <c r="S29" s="108"/>
      <c r="T29" s="105"/>
      <c r="BK29" s="82" t="e">
        <f t="shared" si="1"/>
        <v>#N/A</v>
      </c>
      <c r="BL29" s="68">
        <v>25</v>
      </c>
      <c r="BM29" s="68">
        <v>19</v>
      </c>
      <c r="BN29" s="68" t="s">
        <v>168</v>
      </c>
      <c r="BO29" s="87" t="s">
        <v>157</v>
      </c>
      <c r="BP29" s="87" t="s">
        <v>145</v>
      </c>
      <c r="BQ29" s="82" t="str">
        <f>IFERROR(VLOOKUP(BN29,$K$9:$T$21,10,0),"")</f>
        <v/>
      </c>
      <c r="BR29" s="91" t="e">
        <f>IF(VLOOKUP($D$1,ورقة4!$A$2:$AW$8488,23,0)=0,"",(VLOOKUP($D$1,ورقة4!$A$2:$AW$8488,23,0)))</f>
        <v>#N/A</v>
      </c>
      <c r="BS29" s="67" t="e">
        <f>IF(BR29="م",BL29,"")</f>
        <v>#N/A</v>
      </c>
      <c r="BT29" s="82" t="e">
        <f t="shared" si="22"/>
        <v>#N/A</v>
      </c>
      <c r="BX29" s="82"/>
      <c r="BY29" s="82"/>
    </row>
    <row r="30" spans="1:79" ht="23.25" customHeight="1" thickTop="1" thickBot="1" x14ac:dyDescent="0.3">
      <c r="A30" s="86" t="e">
        <f>IF(VLOOKUP($D$1,ورقة2!$A$2:$W$9594,21,0)="منقطع",4,"")</f>
        <v>#N/A</v>
      </c>
      <c r="B30" s="85"/>
      <c r="C30" s="85"/>
      <c r="D30" s="85"/>
      <c r="E30" s="85"/>
      <c r="F30" s="85"/>
      <c r="G30" s="85"/>
      <c r="I30" s="85"/>
      <c r="J30" s="108"/>
      <c r="K30" s="108"/>
      <c r="L30" s="52"/>
      <c r="M30" s="52"/>
      <c r="N30" s="52"/>
      <c r="O30" s="52"/>
      <c r="P30" s="52"/>
      <c r="Q30" s="111"/>
      <c r="R30" s="108"/>
      <c r="S30" s="108"/>
      <c r="T30" s="105"/>
      <c r="U30" s="34"/>
      <c r="V30" s="34"/>
      <c r="W30" s="34"/>
      <c r="X30" s="34"/>
      <c r="Y30" s="34"/>
      <c r="Z30" s="59"/>
      <c r="AA30" s="33"/>
      <c r="AB30" s="33"/>
      <c r="BC30" s="81"/>
      <c r="BK30" s="82" t="e">
        <f t="shared" si="1"/>
        <v>#N/A</v>
      </c>
      <c r="BL30" s="82">
        <v>26</v>
      </c>
      <c r="BM30" s="68">
        <v>20</v>
      </c>
      <c r="BN30" s="68" t="s">
        <v>169</v>
      </c>
      <c r="BO30" s="87" t="s">
        <v>157</v>
      </c>
      <c r="BP30" s="87" t="s">
        <v>145</v>
      </c>
      <c r="BQ30" s="82" t="str">
        <f>IFERROR(VLOOKUP(BN30,$K$9:$T$21,10,0),"")</f>
        <v/>
      </c>
      <c r="BR30" s="93" t="e">
        <f>IF(VLOOKUP($D$1,ورقة4!$A$2:$AW$8488,24,0)=0,"",(VLOOKUP($D$1,ورقة4!$A$2:$AW$8488,24,0)))</f>
        <v>#N/A</v>
      </c>
      <c r="BS30" s="67" t="e">
        <f>IF(BR30="م",BL30,"")</f>
        <v>#N/A</v>
      </c>
      <c r="BT30" s="82" t="e">
        <f t="shared" si="22"/>
        <v>#N/A</v>
      </c>
      <c r="BX30" s="82"/>
      <c r="BY30" s="82"/>
    </row>
    <row r="31" spans="1:79" ht="23.25" customHeight="1" thickTop="1" thickBot="1" x14ac:dyDescent="0.3">
      <c r="A31" s="86" t="e">
        <f>IF(VLOOKUP($D$1,ورقة2!$A$2:$W$9594,22,0)="منقطع",5,"")</f>
        <v>#N/A</v>
      </c>
      <c r="B31" s="85"/>
      <c r="C31" s="85"/>
      <c r="D31" s="85"/>
      <c r="E31" s="85"/>
      <c r="F31" s="85"/>
      <c r="G31" s="85"/>
      <c r="J31" s="108"/>
      <c r="K31" s="108"/>
      <c r="L31" s="52"/>
      <c r="M31" s="52"/>
      <c r="N31" s="52"/>
      <c r="O31" s="52"/>
      <c r="P31" s="52"/>
      <c r="Q31" s="111"/>
      <c r="R31" s="108"/>
      <c r="S31" s="108"/>
      <c r="T31" s="104"/>
      <c r="U31" s="34"/>
      <c r="V31" s="34"/>
      <c r="W31" s="34"/>
      <c r="X31" s="34"/>
      <c r="Y31" s="34"/>
      <c r="Z31" s="59"/>
      <c r="AA31" s="33"/>
      <c r="AB31" s="33"/>
      <c r="BC31" s="81"/>
      <c r="BK31" s="82" t="str">
        <f t="shared" si="1"/>
        <v/>
      </c>
      <c r="BL31" s="82">
        <v>27</v>
      </c>
      <c r="BM31" s="68"/>
      <c r="BN31" s="82" t="s">
        <v>170</v>
      </c>
      <c r="BQ31" s="82"/>
      <c r="BR31" s="94"/>
      <c r="BS31" s="67" t="e">
        <f>IF(AND(BS32="",BS33="",BS34="",BS35="",BS36=""),"",BL31)</f>
        <v>#N/A</v>
      </c>
      <c r="BT31" s="82" t="e">
        <f>IF(AND(BT32="",BT33="",BT34="",BT35="",BT36=""),"",BL31)</f>
        <v>#N/A</v>
      </c>
      <c r="BX31" s="82"/>
      <c r="BY31" s="82"/>
    </row>
    <row r="32" spans="1:79" ht="23.25" customHeight="1" thickTop="1" thickBot="1" x14ac:dyDescent="0.25">
      <c r="A32" s="86" t="e">
        <f>IF(VLOOKUP($D$1,ورقة2!$A$2:$W$9594,23,0)="منقطع",6,"")</f>
        <v>#N/A</v>
      </c>
      <c r="B32" s="85"/>
      <c r="C32" s="70"/>
      <c r="D32" s="71"/>
      <c r="E32" s="71"/>
      <c r="F32" s="71"/>
      <c r="G32" s="71"/>
      <c r="J32" s="49"/>
      <c r="BC32" s="81"/>
      <c r="BK32" s="82" t="e">
        <f t="shared" si="1"/>
        <v>#N/A</v>
      </c>
      <c r="BL32" s="68">
        <v>28</v>
      </c>
      <c r="BM32" s="68">
        <v>21</v>
      </c>
      <c r="BN32" s="68" t="s">
        <v>171</v>
      </c>
      <c r="BO32" s="87" t="s">
        <v>172</v>
      </c>
      <c r="BP32" s="87" t="s">
        <v>126</v>
      </c>
      <c r="BQ32" s="82" t="str">
        <f>IFERROR(VLOOKUP(BN32,$K$9:$T$21,10,0),"")</f>
        <v/>
      </c>
      <c r="BR32" s="96" t="e">
        <f>IF(VLOOKUP($D$1,ورقة4!$A$2:$AW$8488,25,0)=0,"",(VLOOKUP($D$1,ورقة4!$A$2:$AW$8488,25,0)))</f>
        <v>#N/A</v>
      </c>
      <c r="BS32" s="67" t="e">
        <f>IF(BR32="م",BL32,"")</f>
        <v>#N/A</v>
      </c>
      <c r="BT32" s="82" t="e">
        <f>IF(BR32="","",BL32)</f>
        <v>#N/A</v>
      </c>
      <c r="BX32" s="82"/>
      <c r="BY32" s="82"/>
    </row>
    <row r="33" spans="1:77" ht="23.25" customHeight="1" thickTop="1" thickBot="1" x14ac:dyDescent="0.25">
      <c r="A33" s="85"/>
      <c r="B33" s="85"/>
      <c r="C33" s="70"/>
      <c r="D33" s="71"/>
      <c r="E33" s="71"/>
      <c r="F33" s="71"/>
      <c r="G33" s="71"/>
      <c r="H33" s="85"/>
      <c r="I33" s="85"/>
      <c r="J33" s="49"/>
      <c r="BC33" s="81"/>
      <c r="BK33" s="82" t="e">
        <f t="shared" si="1"/>
        <v>#N/A</v>
      </c>
      <c r="BL33" s="82">
        <v>29</v>
      </c>
      <c r="BM33" s="68">
        <v>22</v>
      </c>
      <c r="BN33" s="68" t="s">
        <v>173</v>
      </c>
      <c r="BO33" s="87" t="s">
        <v>172</v>
      </c>
      <c r="BP33" s="87" t="s">
        <v>126</v>
      </c>
      <c r="BQ33" s="82" t="str">
        <f>IFERROR(VLOOKUP(BN33,$K$9:$T$21,10,0),"")</f>
        <v/>
      </c>
      <c r="BR33" s="91" t="e">
        <f>IF(VLOOKUP($D$1,ورقة4!$A$2:$AW$8488,26,0)=0,"",(VLOOKUP($D$1,ورقة4!$A$2:$AW$8488,26,0)))</f>
        <v>#N/A</v>
      </c>
      <c r="BS33" s="67" t="e">
        <f>IF(BR33="م",BL33,"")</f>
        <v>#N/A</v>
      </c>
      <c r="BT33" s="82" t="e">
        <f t="shared" si="22"/>
        <v>#N/A</v>
      </c>
      <c r="BX33" s="82"/>
      <c r="BY33" s="82"/>
    </row>
    <row r="34" spans="1:77" ht="23.25" customHeight="1" thickTop="1" thickBot="1" x14ac:dyDescent="0.25">
      <c r="A34" s="85"/>
      <c r="B34" s="85"/>
      <c r="C34" s="70"/>
      <c r="D34" s="71"/>
      <c r="E34" s="71"/>
      <c r="F34" s="71"/>
      <c r="G34" s="71"/>
      <c r="H34" s="85"/>
      <c r="I34" s="85"/>
      <c r="J34" s="49"/>
      <c r="L34" s="47"/>
      <c r="M34" s="48"/>
      <c r="N34" s="48"/>
      <c r="O34" s="48"/>
      <c r="BC34" s="81"/>
      <c r="BK34" s="82" t="e">
        <f t="shared" si="1"/>
        <v>#N/A</v>
      </c>
      <c r="BL34" s="68">
        <v>30</v>
      </c>
      <c r="BM34" s="68">
        <v>23</v>
      </c>
      <c r="BN34" s="68" t="s">
        <v>174</v>
      </c>
      <c r="BO34" s="87" t="s">
        <v>172</v>
      </c>
      <c r="BP34" s="87" t="s">
        <v>126</v>
      </c>
      <c r="BQ34" s="82" t="str">
        <f>IFERROR(VLOOKUP(BN34,$K$9:$T$21,10,0),"")</f>
        <v/>
      </c>
      <c r="BR34" s="88" t="e">
        <f>IF(VLOOKUP($D$1,ورقة4!$A$2:$AW$8488,27,0)=0,"",(VLOOKUP($D$1,ورقة4!$A$2:$AW$8488,27,0)))</f>
        <v>#N/A</v>
      </c>
      <c r="BS34" s="67" t="e">
        <f>IF(BR34="م",BL34,"")</f>
        <v>#N/A</v>
      </c>
      <c r="BT34" s="82" t="e">
        <f t="shared" si="22"/>
        <v>#N/A</v>
      </c>
      <c r="BX34" s="82"/>
      <c r="BY34" s="82"/>
    </row>
    <row r="35" spans="1:77" ht="23.25" customHeight="1" thickTop="1" thickBot="1" x14ac:dyDescent="0.25">
      <c r="A35" s="85"/>
      <c r="B35" s="85"/>
      <c r="C35" s="71"/>
      <c r="D35" s="71"/>
      <c r="E35" s="71"/>
      <c r="F35" s="71"/>
      <c r="G35" s="71"/>
      <c r="H35" s="85"/>
      <c r="I35" s="85"/>
      <c r="J35" s="49"/>
      <c r="BC35" s="81"/>
      <c r="BK35" s="82" t="e">
        <f t="shared" si="1"/>
        <v>#N/A</v>
      </c>
      <c r="BL35" s="82">
        <v>31</v>
      </c>
      <c r="BM35" s="68">
        <v>24</v>
      </c>
      <c r="BN35" s="68" t="s">
        <v>175</v>
      </c>
      <c r="BO35" s="87" t="s">
        <v>172</v>
      </c>
      <c r="BP35" s="87" t="s">
        <v>126</v>
      </c>
      <c r="BQ35" s="82" t="str">
        <f>IFERROR(VLOOKUP(BN35,$K$9:$T$21,10,0),"")</f>
        <v/>
      </c>
      <c r="BR35" s="88" t="e">
        <f>IF(VLOOKUP($D$1,ورقة4!$A$2:$AW$8488,28,0)=0,"",(VLOOKUP($D$1,ورقة4!$A$2:$AW$8488,28,0)))</f>
        <v>#N/A</v>
      </c>
      <c r="BS35" s="67" t="e">
        <f>IF(BR35="م",BL35,"")</f>
        <v>#N/A</v>
      </c>
      <c r="BT35" s="82" t="e">
        <f t="shared" si="22"/>
        <v>#N/A</v>
      </c>
      <c r="BX35" s="82"/>
      <c r="BY35" s="82"/>
    </row>
    <row r="36" spans="1:77" ht="23.25" customHeight="1" thickTop="1" thickBot="1" x14ac:dyDescent="0.3">
      <c r="A36" s="85"/>
      <c r="B36" s="69"/>
      <c r="C36" s="69"/>
      <c r="D36" s="69"/>
      <c r="E36" s="69"/>
      <c r="F36" s="69"/>
      <c r="G36" s="69"/>
      <c r="H36" s="69"/>
      <c r="I36" s="69"/>
      <c r="J36" s="38"/>
      <c r="K36" s="38"/>
      <c r="L36" s="38"/>
      <c r="M36" s="38"/>
      <c r="N36" s="38"/>
      <c r="O36" s="38"/>
      <c r="P36" s="38"/>
      <c r="Q36" s="38"/>
      <c r="BC36" s="81"/>
      <c r="BK36" s="82" t="e">
        <f t="shared" si="1"/>
        <v>#N/A</v>
      </c>
      <c r="BL36" s="68">
        <v>32</v>
      </c>
      <c r="BM36" s="68">
        <v>25</v>
      </c>
      <c r="BN36" s="68" t="s">
        <v>176</v>
      </c>
      <c r="BO36" s="87" t="s">
        <v>172</v>
      </c>
      <c r="BP36" s="87" t="s">
        <v>126</v>
      </c>
      <c r="BQ36" s="82" t="str">
        <f>IFERROR(VLOOKUP(BN36,$K$9:$T$21,10,0),"")</f>
        <v/>
      </c>
      <c r="BR36" s="89" t="e">
        <f>IF(VLOOKUP($D$1,ورقة4!$A$2:$AW$8488,29,0)=0,"",(VLOOKUP($D$1,ورقة4!$A$2:$AW$8488,29,0)))</f>
        <v>#N/A</v>
      </c>
      <c r="BS36" s="67" t="e">
        <f>IF(BR36="م",BL36,"")</f>
        <v>#N/A</v>
      </c>
      <c r="BT36" s="82" t="e">
        <f t="shared" si="22"/>
        <v>#N/A</v>
      </c>
      <c r="BX36" s="82"/>
      <c r="BY36" s="82"/>
    </row>
    <row r="37" spans="1:77" ht="23.25" customHeight="1" thickTop="1" thickBot="1" x14ac:dyDescent="0.3">
      <c r="A37" s="85"/>
      <c r="B37" s="69"/>
      <c r="C37" s="69"/>
      <c r="D37" s="69"/>
      <c r="E37" s="69"/>
      <c r="F37" s="69"/>
      <c r="G37" s="69"/>
      <c r="H37" s="69"/>
      <c r="I37" s="69"/>
      <c r="J37" s="38"/>
      <c r="K37" s="38"/>
      <c r="L37" s="38"/>
      <c r="M37" s="38"/>
      <c r="N37" s="38"/>
      <c r="O37" s="38"/>
      <c r="P37" s="38"/>
      <c r="Q37" s="38"/>
      <c r="BC37" s="81"/>
      <c r="BK37" s="82" t="str">
        <f t="shared" si="1"/>
        <v/>
      </c>
      <c r="BL37" s="82">
        <v>33</v>
      </c>
      <c r="BM37" s="68"/>
      <c r="BN37" s="82" t="s">
        <v>177</v>
      </c>
      <c r="BQ37" s="82"/>
      <c r="BR37" s="99"/>
      <c r="BS37" s="67" t="e">
        <f>IF(AND(BS38="",BS39="",BS40="",BS41="",BS42=""),"",BL37)</f>
        <v>#N/A</v>
      </c>
      <c r="BT37" s="82" t="e">
        <f>IF(AND(BT38="",BT39="",BT40="",BT41="",BT42=""),"",BL37)</f>
        <v>#N/A</v>
      </c>
      <c r="BX37" s="82"/>
      <c r="BY37" s="82"/>
    </row>
    <row r="38" spans="1:77" ht="23.25" customHeight="1" thickTop="1" thickBot="1" x14ac:dyDescent="0.25">
      <c r="A38" s="85"/>
      <c r="B38" s="85"/>
      <c r="C38" s="70"/>
      <c r="D38" s="71"/>
      <c r="E38" s="71"/>
      <c r="F38" s="71"/>
      <c r="G38" s="71"/>
      <c r="H38" s="85"/>
      <c r="I38" s="85"/>
      <c r="J38" s="49"/>
      <c r="L38" s="47"/>
      <c r="M38" s="48"/>
      <c r="N38" s="48"/>
      <c r="O38" s="48"/>
      <c r="BC38" s="81"/>
      <c r="BK38" s="82" t="e">
        <f t="shared" si="1"/>
        <v>#N/A</v>
      </c>
      <c r="BL38" s="68">
        <v>34</v>
      </c>
      <c r="BM38" s="68">
        <v>26</v>
      </c>
      <c r="BN38" s="68" t="s">
        <v>178</v>
      </c>
      <c r="BO38" s="87" t="s">
        <v>172</v>
      </c>
      <c r="BP38" s="87" t="s">
        <v>145</v>
      </c>
      <c r="BQ38" s="82" t="str">
        <f>IFERROR(VLOOKUP(BN38,$K$9:$T$21,10,0),"")</f>
        <v/>
      </c>
      <c r="BR38" s="84" t="e">
        <f>IF(VLOOKUP($D$1,ورقة4!$A$2:$AW$8488,30,0)=0,"",(VLOOKUP($D$1,ورقة4!$A$2:$AW$8488,30,0)))</f>
        <v>#N/A</v>
      </c>
      <c r="BS38" s="67" t="e">
        <f t="shared" ref="BS38:BS42" si="23">IF(BR38="م",BL38,"")</f>
        <v>#N/A</v>
      </c>
      <c r="BT38" s="82" t="e">
        <f>IF(BR38="","",BL38)</f>
        <v>#N/A</v>
      </c>
      <c r="BX38" s="82"/>
      <c r="BY38" s="82"/>
    </row>
    <row r="39" spans="1:77" ht="23.25" customHeight="1" thickTop="1" thickBot="1" x14ac:dyDescent="0.25">
      <c r="A39" s="85"/>
      <c r="B39" s="85"/>
      <c r="C39" s="70"/>
      <c r="D39" s="71"/>
      <c r="E39" s="71"/>
      <c r="F39" s="71"/>
      <c r="G39" s="71"/>
      <c r="H39" s="85"/>
      <c r="I39" s="85"/>
      <c r="J39" s="49"/>
      <c r="L39" s="47"/>
      <c r="M39" s="48"/>
      <c r="N39" s="48"/>
      <c r="O39" s="48"/>
      <c r="BC39" s="81"/>
      <c r="BK39" s="82" t="e">
        <f t="shared" si="1"/>
        <v>#N/A</v>
      </c>
      <c r="BL39" s="82">
        <v>35</v>
      </c>
      <c r="BM39" s="68">
        <v>27</v>
      </c>
      <c r="BN39" s="68" t="str">
        <f>IF(V10=BT1,"تحليل مالي باللغة الإنكليزية","تحليل مالي باللغة الفرنسية")</f>
        <v>تحليل مالي باللغة الإنكليزية</v>
      </c>
      <c r="BO39" s="87" t="s">
        <v>172</v>
      </c>
      <c r="BP39" s="87" t="s">
        <v>145</v>
      </c>
      <c r="BQ39" s="82" t="str">
        <f>IFERROR(VLOOKUP(BN39,$K$9:$T$21,10,0),"")</f>
        <v/>
      </c>
      <c r="BR39" s="88" t="e">
        <f>IF(VLOOKUP($D$1,ورقة4!$A$2:$AW$8488,31,0)=0,"",(VLOOKUP($D$1,ورقة4!$A$2:$AW$8488,31,0)))</f>
        <v>#N/A</v>
      </c>
      <c r="BS39" s="67" t="e">
        <f t="shared" si="23"/>
        <v>#N/A</v>
      </c>
      <c r="BT39" s="82" t="e">
        <f t="shared" ref="BT39:BT42" si="24">IF(BR39="","",BL39)</f>
        <v>#N/A</v>
      </c>
      <c r="BU39" s="68"/>
      <c r="BV39" s="68"/>
      <c r="BX39" s="82"/>
      <c r="BY39" s="82"/>
    </row>
    <row r="40" spans="1:77" ht="23.25" customHeight="1" thickTop="1" thickBot="1" x14ac:dyDescent="0.25">
      <c r="A40" s="85"/>
      <c r="B40" s="85"/>
      <c r="C40" s="70"/>
      <c r="D40" s="71"/>
      <c r="E40" s="71"/>
      <c r="F40" s="71"/>
      <c r="G40" s="71"/>
      <c r="H40" s="85"/>
      <c r="I40" s="85"/>
      <c r="J40" s="49"/>
      <c r="L40" s="47"/>
      <c r="M40" s="48"/>
      <c r="N40" s="48"/>
      <c r="O40" s="48"/>
      <c r="BC40" s="81"/>
      <c r="BK40" s="82" t="e">
        <f t="shared" si="1"/>
        <v>#N/A</v>
      </c>
      <c r="BL40" s="68">
        <v>36</v>
      </c>
      <c r="BM40" s="68">
        <v>28</v>
      </c>
      <c r="BN40" s="68" t="s">
        <v>179</v>
      </c>
      <c r="BO40" s="87" t="s">
        <v>172</v>
      </c>
      <c r="BP40" s="87" t="s">
        <v>145</v>
      </c>
      <c r="BQ40" s="82" t="str">
        <f>IFERROR(VLOOKUP(BN40,$K$9:$T$21,10,0),"")</f>
        <v/>
      </c>
      <c r="BR40" s="88" t="e">
        <f>IF(VLOOKUP($D$1,ورقة4!$A$2:$AW$8488,32,0)=0,"",(VLOOKUP($D$1,ورقة4!$A$2:$AW$8488,32,0)))</f>
        <v>#N/A</v>
      </c>
      <c r="BS40" s="67" t="e">
        <f t="shared" si="23"/>
        <v>#N/A</v>
      </c>
      <c r="BT40" s="82" t="e">
        <f t="shared" si="24"/>
        <v>#N/A</v>
      </c>
      <c r="BX40" s="82"/>
      <c r="BY40" s="82"/>
    </row>
    <row r="41" spans="1:77" ht="23.25" customHeight="1" thickTop="1" thickBot="1" x14ac:dyDescent="0.25">
      <c r="A41" s="85"/>
      <c r="B41" s="85"/>
      <c r="C41" s="70"/>
      <c r="D41" s="71"/>
      <c r="E41" s="71"/>
      <c r="F41" s="71"/>
      <c r="G41" s="71"/>
      <c r="H41" s="85"/>
      <c r="I41" s="85"/>
      <c r="J41" s="49"/>
      <c r="L41" s="47"/>
      <c r="M41" s="48"/>
      <c r="N41" s="48"/>
      <c r="O41" s="48"/>
      <c r="BC41" s="81"/>
      <c r="BK41" s="82" t="e">
        <f t="shared" si="1"/>
        <v>#N/A</v>
      </c>
      <c r="BL41" s="82">
        <v>37</v>
      </c>
      <c r="BM41" s="68">
        <v>29</v>
      </c>
      <c r="BN41" s="68" t="s">
        <v>180</v>
      </c>
      <c r="BO41" s="87" t="s">
        <v>172</v>
      </c>
      <c r="BP41" s="87" t="s">
        <v>145</v>
      </c>
      <c r="BQ41" s="82" t="str">
        <f>IFERROR(VLOOKUP(BN41,$K$9:$T$21,10,0),"")</f>
        <v/>
      </c>
      <c r="BR41" s="88" t="e">
        <f>IF(VLOOKUP($D$1,ورقة4!$A$2:$AW$8488,33,0)=0,"",(VLOOKUP($D$1,ورقة4!$A$2:$AW$8488,33,0)))</f>
        <v>#N/A</v>
      </c>
      <c r="BS41" s="67" t="e">
        <f t="shared" si="23"/>
        <v>#N/A</v>
      </c>
      <c r="BT41" s="82" t="e">
        <f t="shared" si="24"/>
        <v>#N/A</v>
      </c>
      <c r="BX41" s="82"/>
      <c r="BY41" s="82"/>
    </row>
    <row r="42" spans="1:77" ht="23.25" customHeight="1" thickTop="1" thickBot="1" x14ac:dyDescent="0.25">
      <c r="A42" s="85"/>
      <c r="B42" s="85"/>
      <c r="C42" s="70"/>
      <c r="D42" s="71"/>
      <c r="E42" s="71"/>
      <c r="F42" s="71"/>
      <c r="G42" s="71"/>
      <c r="H42" s="85"/>
      <c r="I42" s="85"/>
      <c r="J42" s="49"/>
      <c r="L42" s="47"/>
      <c r="M42" s="48"/>
      <c r="N42" s="48"/>
      <c r="O42" s="48"/>
      <c r="BC42" s="81"/>
      <c r="BK42" s="82" t="e">
        <f t="shared" si="1"/>
        <v>#N/A</v>
      </c>
      <c r="BL42" s="68">
        <v>38</v>
      </c>
      <c r="BM42" s="68">
        <v>30</v>
      </c>
      <c r="BN42" s="68" t="s">
        <v>181</v>
      </c>
      <c r="BO42" s="87" t="s">
        <v>172</v>
      </c>
      <c r="BP42" s="87" t="s">
        <v>145</v>
      </c>
      <c r="BQ42" s="82" t="str">
        <f>IFERROR(VLOOKUP(BN42,$K$9:$T$21,10,0),"")</f>
        <v/>
      </c>
      <c r="BR42" s="89" t="e">
        <f>IF(VLOOKUP($D$1,ورقة4!$A$2:$AW$8488,34,0)=0,"",(VLOOKUP($D$1,ورقة4!$A$2:$AW$8488,34,0)))</f>
        <v>#N/A</v>
      </c>
      <c r="BS42" s="67" t="e">
        <f t="shared" si="23"/>
        <v>#N/A</v>
      </c>
      <c r="BT42" s="82" t="e">
        <f t="shared" si="24"/>
        <v>#N/A</v>
      </c>
      <c r="BX42" s="82"/>
      <c r="BY42" s="82"/>
    </row>
    <row r="43" spans="1:77" ht="23.25" customHeight="1" thickTop="1" thickBot="1" x14ac:dyDescent="0.25">
      <c r="A43" s="85"/>
      <c r="B43" s="85"/>
      <c r="C43" s="70"/>
      <c r="D43" s="71"/>
      <c r="E43" s="71"/>
      <c r="F43" s="71"/>
      <c r="G43" s="71"/>
      <c r="H43" s="85"/>
      <c r="I43" s="85"/>
      <c r="J43" s="49"/>
      <c r="L43" s="47"/>
      <c r="M43" s="48"/>
      <c r="N43" s="48"/>
      <c r="O43" s="48"/>
      <c r="BC43" s="81"/>
      <c r="BK43" s="82" t="e">
        <f>IF(BR44="م",BL44,"")</f>
        <v>#N/A</v>
      </c>
      <c r="BL43" s="82">
        <v>39</v>
      </c>
      <c r="BN43" s="82" t="s">
        <v>182</v>
      </c>
      <c r="BS43" s="67" t="e">
        <f>IF(BR44="م",BL44,"")</f>
        <v>#N/A</v>
      </c>
      <c r="BT43" s="82" t="e">
        <f>IF(AND(BT44="",BT45="",BT46="",BT47="",BT48=""),"",BL43)</f>
        <v>#N/A</v>
      </c>
      <c r="BY43" s="82"/>
    </row>
    <row r="44" spans="1:77" ht="23.25" customHeight="1" thickTop="1" thickBot="1" x14ac:dyDescent="0.25">
      <c r="A44" s="85"/>
      <c r="B44" s="71"/>
      <c r="C44" s="71"/>
      <c r="D44" s="71"/>
      <c r="E44" s="72"/>
      <c r="F44" s="85"/>
      <c r="G44" s="85"/>
      <c r="H44" s="73"/>
      <c r="I44" s="73"/>
      <c r="J44" s="33"/>
      <c r="K44" s="33"/>
      <c r="L44" s="50"/>
      <c r="M44" s="50"/>
      <c r="N44" s="51"/>
      <c r="O44" s="51"/>
      <c r="P44" s="51"/>
      <c r="Q44" s="51"/>
      <c r="BC44" s="81"/>
      <c r="BK44" s="82" t="e">
        <f>IF(BR45="م",BL45,"")</f>
        <v>#N/A</v>
      </c>
      <c r="BL44" s="68">
        <v>40</v>
      </c>
      <c r="BM44" s="68">
        <v>31</v>
      </c>
      <c r="BN44" s="68" t="s">
        <v>183</v>
      </c>
      <c r="BQ44" s="82" t="str">
        <f>IFERROR(VLOOKUP(BN44,$K$9:$T$21,10,0),"")</f>
        <v/>
      </c>
      <c r="BR44" s="84" t="e">
        <f>IF(VLOOKUP($D$1,ورقة4!$A$2:$AW$8488,35,0)=0,"",(VLOOKUP($D$1,ورقة4!$A$2:$AW$8488,35,0)))</f>
        <v>#N/A</v>
      </c>
      <c r="BS44" s="67" t="e">
        <f>IF(BR45="م",BL45,"")</f>
        <v>#N/A</v>
      </c>
      <c r="BT44" s="82" t="e">
        <f>IF(BR44="","",BL44)</f>
        <v>#N/A</v>
      </c>
      <c r="BY44" s="82"/>
    </row>
    <row r="45" spans="1:77" ht="23.25" customHeight="1" thickTop="1" thickBot="1" x14ac:dyDescent="0.25">
      <c r="A45" s="85"/>
      <c r="B45" s="74"/>
      <c r="C45" s="74"/>
      <c r="D45" s="71"/>
      <c r="E45" s="71"/>
      <c r="F45" s="71"/>
      <c r="G45" s="85"/>
      <c r="H45" s="73"/>
      <c r="I45" s="73"/>
      <c r="J45" s="33"/>
      <c r="K45" s="33"/>
      <c r="L45" s="50"/>
      <c r="M45" s="50"/>
      <c r="N45" s="51"/>
      <c r="O45" s="51"/>
      <c r="P45" s="51"/>
      <c r="Q45" s="51"/>
      <c r="BC45" s="81"/>
      <c r="BK45" s="82" t="e">
        <f>IF(BR46="م",BL46,"")</f>
        <v>#N/A</v>
      </c>
      <c r="BL45" s="82">
        <v>41</v>
      </c>
      <c r="BM45" s="68">
        <v>32</v>
      </c>
      <c r="BN45" s="68" t="s">
        <v>184</v>
      </c>
      <c r="BQ45" s="82" t="str">
        <f>IFERROR(VLOOKUP(BN45,$K$9:$T$21,10,0),"")</f>
        <v/>
      </c>
      <c r="BR45" s="88" t="e">
        <f>IF(VLOOKUP($D$1,ورقة4!$A$2:$AW$8488,36,0)=0,"",(VLOOKUP($D$1,ورقة4!$A$2:$AW$8488,36,0)))</f>
        <v>#N/A</v>
      </c>
      <c r="BS45" s="67" t="e">
        <f>IF(BR46="م",BL46,"")</f>
        <v>#N/A</v>
      </c>
      <c r="BT45" s="82" t="e">
        <f t="shared" ref="BT45:BT48" si="25">IF(BR45="","",BL45)</f>
        <v>#N/A</v>
      </c>
      <c r="BY45" s="82"/>
    </row>
    <row r="46" spans="1:77" ht="23.25" customHeight="1" thickTop="1" thickBot="1" x14ac:dyDescent="0.25">
      <c r="A46" s="85"/>
      <c r="B46" s="75"/>
      <c r="C46" s="75"/>
      <c r="D46" s="75"/>
      <c r="E46" s="75"/>
      <c r="F46" s="75"/>
      <c r="G46" s="76"/>
      <c r="H46" s="74"/>
      <c r="I46" s="74"/>
      <c r="J46" s="52"/>
      <c r="K46" s="52"/>
      <c r="L46" s="48"/>
      <c r="M46" s="48"/>
      <c r="N46" s="51"/>
      <c r="O46" s="51"/>
      <c r="P46" s="51"/>
      <c r="Q46" s="51"/>
      <c r="BC46" s="81"/>
      <c r="BK46" s="82" t="e">
        <f>IF(BR47="م",BL47,"")</f>
        <v>#N/A</v>
      </c>
      <c r="BL46" s="68">
        <v>42</v>
      </c>
      <c r="BM46" s="68">
        <v>33</v>
      </c>
      <c r="BN46" s="68" t="str">
        <f>IF(V10=BT1,"محاسبة دولية باللغة الإنكليزية","محاسبة دولية باللغة الفرنسية")</f>
        <v>محاسبة دولية باللغة الإنكليزية</v>
      </c>
      <c r="BQ46" s="82" t="str">
        <f>IFERROR(VLOOKUP(BN46,$K$9:$T$21,10,0),"")</f>
        <v/>
      </c>
      <c r="BR46" s="88" t="e">
        <f>IF(VLOOKUP($D$1,ورقة4!$A$2:$AW$8488,37,0)=0,"",(VLOOKUP($D$1,ورقة4!$A$2:$AW$8488,37,0)))</f>
        <v>#N/A</v>
      </c>
      <c r="BS46" s="67" t="e">
        <f>IF(BR47="م",BL47,"")</f>
        <v>#N/A</v>
      </c>
      <c r="BT46" s="82" t="e">
        <f t="shared" si="25"/>
        <v>#N/A</v>
      </c>
      <c r="BU46" s="68"/>
      <c r="BV46" s="68"/>
      <c r="BY46" s="82"/>
    </row>
    <row r="47" spans="1:77" ht="23.25" customHeight="1" thickTop="1" thickBot="1" x14ac:dyDescent="0.25">
      <c r="A47" s="85"/>
      <c r="B47" s="71"/>
      <c r="C47" s="71"/>
      <c r="D47" s="71"/>
      <c r="E47" s="85"/>
      <c r="F47" s="85"/>
      <c r="G47" s="71"/>
      <c r="H47" s="71"/>
      <c r="I47" s="71"/>
      <c r="J47" s="48"/>
      <c r="K47" s="48"/>
      <c r="L47" s="48"/>
      <c r="M47" s="54"/>
      <c r="N47" s="51"/>
      <c r="O47" s="51"/>
      <c r="P47" s="51"/>
      <c r="Q47" s="51"/>
      <c r="BC47" s="81"/>
      <c r="BK47" s="82" t="e">
        <f>IF(BR48="م",BL48,"")</f>
        <v>#N/A</v>
      </c>
      <c r="BL47" s="82">
        <v>43</v>
      </c>
      <c r="BM47" s="68">
        <v>34</v>
      </c>
      <c r="BN47" s="68" t="s">
        <v>185</v>
      </c>
      <c r="BQ47" s="82" t="str">
        <f>IFERROR(VLOOKUP(BN47,$K$9:$T$21,10,0),"")</f>
        <v/>
      </c>
      <c r="BR47" s="88" t="e">
        <f>IF(VLOOKUP($D$1,ورقة4!$A$2:$AW$8488,38,0)=0,"",(VLOOKUP($D$1,ورقة4!$A$2:$AW$8488,38,0)))</f>
        <v>#N/A</v>
      </c>
      <c r="BS47" s="67" t="e">
        <f>IF(BR48="م",BL48,"")</f>
        <v>#N/A</v>
      </c>
      <c r="BT47" s="82" t="e">
        <f t="shared" si="25"/>
        <v>#N/A</v>
      </c>
      <c r="BY47" s="82"/>
    </row>
    <row r="48" spans="1:77" ht="23.25" customHeight="1" thickTop="1" thickBot="1" x14ac:dyDescent="0.25">
      <c r="A48" s="85"/>
      <c r="B48" s="74"/>
      <c r="C48" s="76"/>
      <c r="D48" s="76"/>
      <c r="E48" s="76"/>
      <c r="F48" s="76"/>
      <c r="G48" s="71"/>
      <c r="H48" s="71"/>
      <c r="I48" s="71"/>
      <c r="J48" s="48"/>
      <c r="K48" s="48"/>
      <c r="L48" s="48"/>
      <c r="M48" s="50"/>
      <c r="N48" s="50"/>
      <c r="O48" s="55"/>
      <c r="P48" s="55"/>
      <c r="Q48" s="55"/>
      <c r="BC48" s="81"/>
      <c r="BK48" s="82" t="e">
        <f>IF(BR50="م",BL50,"")</f>
        <v>#N/A</v>
      </c>
      <c r="BL48" s="68">
        <v>44</v>
      </c>
      <c r="BM48" s="68">
        <v>35</v>
      </c>
      <c r="BN48" s="68" t="s">
        <v>186</v>
      </c>
      <c r="BQ48" s="82" t="str">
        <f>IFERROR(VLOOKUP(BN48,$K$9:$T$21,10,0),"")</f>
        <v/>
      </c>
      <c r="BR48" s="93" t="e">
        <f>IF(VLOOKUP($D$1,ورقة4!$A$2:$AW$8488,39,0)=0,"",(VLOOKUP($D$1,ورقة4!$A$2:$AW$8488,39,0)))</f>
        <v>#N/A</v>
      </c>
      <c r="BS48" s="67" t="e">
        <f>IF(BR50="م",BL50,"")</f>
        <v>#N/A</v>
      </c>
      <c r="BT48" s="82" t="e">
        <f t="shared" si="25"/>
        <v>#N/A</v>
      </c>
      <c r="BY48" s="82"/>
    </row>
    <row r="49" spans="1:77" ht="23.25" customHeight="1" thickTop="1" thickBot="1" x14ac:dyDescent="0.25">
      <c r="A49">
        <v>1</v>
      </c>
      <c r="B49" t="s">
        <v>187</v>
      </c>
      <c r="C49" s="85"/>
      <c r="D49" s="85"/>
      <c r="E49" s="85"/>
      <c r="F49" s="85"/>
      <c r="G49" s="85"/>
      <c r="H49" s="85"/>
      <c r="I49" s="85"/>
      <c r="BC49" s="81"/>
      <c r="BK49" s="82" t="e">
        <f>IF(BR51="م",BL51,"")</f>
        <v>#N/A</v>
      </c>
      <c r="BL49" s="82">
        <v>45</v>
      </c>
      <c r="BN49" s="82" t="s">
        <v>188</v>
      </c>
      <c r="BS49" s="67" t="e">
        <f>IF(BR51="م",BL51,"")</f>
        <v>#N/A</v>
      </c>
      <c r="BT49" s="82" t="e">
        <f>IF(AND(BT50="",BT51="",BT52="",BT53="",BT54=""),"",BL49)</f>
        <v>#N/A</v>
      </c>
      <c r="BY49" s="82"/>
    </row>
    <row r="50" spans="1:77" ht="23.25" customHeight="1" thickTop="1" thickBot="1" x14ac:dyDescent="0.25">
      <c r="A50">
        <v>2</v>
      </c>
      <c r="B50" t="s">
        <v>189</v>
      </c>
      <c r="C50" s="77"/>
      <c r="D50" s="77"/>
      <c r="E50" s="77"/>
      <c r="F50" s="77"/>
      <c r="G50" s="77"/>
      <c r="H50" s="77"/>
      <c r="I50" s="77"/>
      <c r="J50" s="56"/>
      <c r="K50" s="56"/>
      <c r="L50" s="56"/>
      <c r="M50" s="56"/>
      <c r="N50" s="56"/>
      <c r="O50" s="56"/>
      <c r="P50" s="56"/>
      <c r="Q50" s="56"/>
      <c r="BC50" s="81"/>
      <c r="BK50" s="82" t="e">
        <f>IF(BR52="م",BL52,"")</f>
        <v>#N/A</v>
      </c>
      <c r="BL50" s="68">
        <v>46</v>
      </c>
      <c r="BM50" s="68">
        <v>36</v>
      </c>
      <c r="BN50" s="68" t="s">
        <v>190</v>
      </c>
      <c r="BQ50" s="82" t="str">
        <f>IFERROR(VLOOKUP(BN50,$K$9:$T$21,10,0),"")</f>
        <v/>
      </c>
      <c r="BR50" s="96" t="e">
        <f>IF(VLOOKUP($D$1,ورقة4!$A$2:$AW$8488,40,0)=0,"",(VLOOKUP($D$1,ورقة4!$A$2:$AW$8488,40,0)))</f>
        <v>#N/A</v>
      </c>
      <c r="BS50" s="67" t="e">
        <f>IF(BR52="م",BL52,"")</f>
        <v>#N/A</v>
      </c>
      <c r="BT50" s="82" t="e">
        <f>IF(BR50="","",BL50)</f>
        <v>#N/A</v>
      </c>
      <c r="BY50" s="82"/>
    </row>
    <row r="51" spans="1:77" ht="23.25" customHeight="1" thickTop="1" thickBot="1" x14ac:dyDescent="0.25">
      <c r="A51">
        <v>3</v>
      </c>
      <c r="B51" t="s">
        <v>191</v>
      </c>
      <c r="C51" s="77"/>
      <c r="D51" s="77"/>
      <c r="E51" s="77"/>
      <c r="F51" s="77"/>
      <c r="G51" s="77"/>
      <c r="H51" s="77"/>
      <c r="I51" s="77"/>
      <c r="J51" s="56"/>
      <c r="K51" s="56"/>
      <c r="L51" s="56"/>
      <c r="M51" s="56"/>
      <c r="N51" s="56"/>
      <c r="O51" s="56"/>
      <c r="P51" s="56"/>
      <c r="Q51" s="56"/>
      <c r="BC51" s="81"/>
      <c r="BK51" s="82" t="e">
        <f>IF(BR53="م",BL53,"")</f>
        <v>#N/A</v>
      </c>
      <c r="BL51" s="82">
        <v>47</v>
      </c>
      <c r="BM51" s="68">
        <v>37</v>
      </c>
      <c r="BN51" s="68" t="s">
        <v>192</v>
      </c>
      <c r="BQ51" s="82" t="str">
        <f>IFERROR(VLOOKUP(BN51,$K$9:$T$21,10,0),"")</f>
        <v/>
      </c>
      <c r="BR51" s="91" t="e">
        <f>IF(VLOOKUP($D$1,ورقة4!$A$2:$AW$8488,41,0)=0,"",(VLOOKUP($D$1,ورقة4!$A$2:$AW$8488,41,0)))</f>
        <v>#N/A</v>
      </c>
      <c r="BS51" s="67" t="e">
        <f>IF(BR53="م",BL53,"")</f>
        <v>#N/A</v>
      </c>
      <c r="BT51" s="82" t="e">
        <f t="shared" ref="BT51:BT54" si="26">IF(BR51="","",BL51)</f>
        <v>#N/A</v>
      </c>
      <c r="BY51" s="82"/>
    </row>
    <row r="52" spans="1:77" ht="23.25" customHeight="1" thickTop="1" thickBot="1" x14ac:dyDescent="0.25">
      <c r="A52">
        <v>4</v>
      </c>
      <c r="B52" t="s">
        <v>193</v>
      </c>
      <c r="C52" s="78"/>
      <c r="D52" s="78"/>
      <c r="E52" s="78"/>
      <c r="F52" s="78"/>
      <c r="G52" s="78"/>
      <c r="H52" s="79"/>
      <c r="I52" s="79"/>
      <c r="J52" s="41"/>
      <c r="K52" s="52"/>
      <c r="L52" s="52"/>
      <c r="M52" s="41"/>
      <c r="N52" s="41"/>
      <c r="O52" s="57"/>
      <c r="P52" s="57"/>
      <c r="Q52" s="57"/>
      <c r="BC52" s="81"/>
      <c r="BK52" s="82" t="e">
        <f>IF(BR54="م",BL54,"")</f>
        <v>#N/A</v>
      </c>
      <c r="BL52" s="68">
        <v>48</v>
      </c>
      <c r="BM52" s="68">
        <v>38</v>
      </c>
      <c r="BN52" s="68" t="s">
        <v>194</v>
      </c>
      <c r="BQ52" s="82" t="str">
        <f>IFERROR(VLOOKUP(BN52,$K$9:$T$21,10,0),"")</f>
        <v/>
      </c>
      <c r="BR52" s="91" t="e">
        <f>IF(VLOOKUP($D$1,ورقة4!$A$2:$AW$8488,42,0)=0,"",(VLOOKUP($D$1,ورقة4!$A$2:$AW$8488,42,0)))</f>
        <v>#N/A</v>
      </c>
      <c r="BS52" s="67" t="e">
        <f>IF(BR54="م",BL54,"")</f>
        <v>#N/A</v>
      </c>
      <c r="BT52" s="82" t="e">
        <f t="shared" si="26"/>
        <v>#N/A</v>
      </c>
      <c r="BY52" s="82"/>
    </row>
    <row r="53" spans="1:77" ht="23.25" customHeight="1" thickTop="1" thickBot="1" x14ac:dyDescent="0.25">
      <c r="A53">
        <v>5</v>
      </c>
      <c r="B53" t="s">
        <v>195</v>
      </c>
      <c r="C53" s="79"/>
      <c r="D53" s="79"/>
      <c r="E53" s="79"/>
      <c r="F53" s="79"/>
      <c r="G53" s="79"/>
      <c r="H53" s="85"/>
      <c r="I53" s="85"/>
      <c r="O53" s="41"/>
      <c r="P53" s="41"/>
      <c r="Q53" s="41"/>
      <c r="BC53" s="81"/>
      <c r="BL53" s="82">
        <v>49</v>
      </c>
      <c r="BM53" s="68">
        <v>39</v>
      </c>
      <c r="BN53" s="68" t="s">
        <v>196</v>
      </c>
      <c r="BQ53" s="82" t="str">
        <f>IFERROR(VLOOKUP(BN53,$K$9:$T$21,10,0),"")</f>
        <v/>
      </c>
      <c r="BR53" s="91" t="e">
        <f>IF(VLOOKUP($D$1,ورقة4!$A$2:$AW$8488,43,0)=0,"",(VLOOKUP($D$1,ورقة4!$A$2:$AW$8488,43,0)))</f>
        <v>#N/A</v>
      </c>
      <c r="BT53" s="82" t="e">
        <f t="shared" si="26"/>
        <v>#N/A</v>
      </c>
    </row>
    <row r="54" spans="1:77" ht="23.25" customHeight="1" thickTop="1" thickBot="1" x14ac:dyDescent="0.25">
      <c r="A54">
        <v>6</v>
      </c>
      <c r="B54" t="s">
        <v>197</v>
      </c>
      <c r="C54" s="79"/>
      <c r="D54" s="79"/>
      <c r="E54" s="79"/>
      <c r="F54" s="79"/>
      <c r="G54" s="100"/>
      <c r="H54" s="100"/>
      <c r="I54" s="100"/>
      <c r="J54" s="100"/>
      <c r="K54" s="100"/>
      <c r="L54" s="100"/>
      <c r="M54" s="100"/>
      <c r="N54" s="100"/>
      <c r="O54" s="100"/>
      <c r="P54" s="100"/>
      <c r="Q54" s="100"/>
      <c r="AV54" s="68"/>
      <c r="AW54" s="68"/>
      <c r="AX54" s="68"/>
      <c r="BA54" s="67"/>
      <c r="BL54" s="68">
        <v>50</v>
      </c>
      <c r="BM54" s="68">
        <v>40</v>
      </c>
      <c r="BN54" s="68" t="str">
        <f>IF(V10=BT1,"دراسات محاسبية باللغة الإنكليزية","دراسات محاسبية باللغة الفرنسية")</f>
        <v>دراسات محاسبية باللغة الإنكليزية</v>
      </c>
      <c r="BQ54" s="82" t="str">
        <f>IFERROR(VLOOKUP(BN54,$K$9:$T$21,10,0),"")</f>
        <v/>
      </c>
      <c r="BR54" s="93" t="e">
        <f>IF(VLOOKUP($D$1,ورقة4!$A$2:$AW$8488,44,0)=0,"",(VLOOKUP($D$1,ورقة4!$A$2:$AW$8488,44,0)))</f>
        <v>#N/A</v>
      </c>
      <c r="BT54" s="82" t="e">
        <f t="shared" si="26"/>
        <v>#N/A</v>
      </c>
      <c r="BU54" s="68"/>
      <c r="BV54" s="68"/>
    </row>
    <row r="55" spans="1:77" ht="23.25" customHeight="1" x14ac:dyDescent="0.2">
      <c r="A55" s="85"/>
      <c r="B55" s="2"/>
      <c r="C55" s="2"/>
      <c r="D55" s="2"/>
      <c r="E55" s="2"/>
      <c r="F55" s="2"/>
      <c r="G55" s="2"/>
      <c r="H55" s="2"/>
      <c r="I55" s="2"/>
      <c r="J55" s="32"/>
      <c r="K55" s="32"/>
      <c r="L55" s="32"/>
      <c r="M55" s="32"/>
      <c r="N55" s="52"/>
      <c r="O55" s="52"/>
      <c r="P55" s="52"/>
      <c r="Q55" s="52"/>
      <c r="AV55" s="68"/>
      <c r="AW55" s="68"/>
      <c r="AX55" s="68"/>
      <c r="BA55" s="67"/>
      <c r="BQ55" s="67"/>
      <c r="BR55" s="87">
        <f>COUNTIFS(BR6:BR54,"ج")</f>
        <v>0</v>
      </c>
    </row>
    <row r="56" spans="1:77" ht="23.25" customHeight="1" x14ac:dyDescent="0.2">
      <c r="B56" s="58"/>
      <c r="C56" s="58"/>
      <c r="D56" s="58"/>
      <c r="E56" s="32"/>
      <c r="F56" s="58"/>
      <c r="G56" s="58"/>
      <c r="H56" s="58"/>
      <c r="I56" s="58"/>
      <c r="J56" s="58"/>
      <c r="K56" s="58"/>
      <c r="L56" s="58"/>
      <c r="M56" s="58"/>
      <c r="N56" s="53"/>
      <c r="O56" s="53"/>
      <c r="P56" s="53"/>
      <c r="Q56" s="53"/>
      <c r="AV56" s="68"/>
      <c r="AW56" s="68"/>
      <c r="AX56" s="68"/>
      <c r="BA56" s="67"/>
      <c r="BR56" s="87">
        <f>COUNTIFS(BR6:BR54,"ر1")</f>
        <v>0</v>
      </c>
    </row>
    <row r="57" spans="1:77" ht="20.25" x14ac:dyDescent="0.3">
      <c r="B57" s="59"/>
      <c r="C57" s="60"/>
      <c r="D57" s="60"/>
      <c r="E57" s="60"/>
      <c r="F57" s="60"/>
      <c r="G57" s="60"/>
      <c r="H57" s="60"/>
      <c r="I57" s="59"/>
      <c r="J57" s="59"/>
      <c r="K57" s="61"/>
      <c r="L57" s="62"/>
      <c r="M57" s="62"/>
      <c r="N57" s="63"/>
      <c r="O57" s="63"/>
      <c r="P57" s="63"/>
      <c r="Q57" s="63"/>
      <c r="AV57" s="68"/>
      <c r="BR57" s="87">
        <f>COUNTIFS(BR6:BR54,"ر2")</f>
        <v>0</v>
      </c>
    </row>
    <row r="58" spans="1:77" ht="20.25" x14ac:dyDescent="0.3">
      <c r="B58" s="61"/>
      <c r="C58" s="61"/>
      <c r="D58" s="61"/>
      <c r="E58" s="61"/>
      <c r="F58" s="61"/>
      <c r="G58" s="61"/>
      <c r="H58" s="60"/>
      <c r="I58" s="60"/>
      <c r="J58" s="60"/>
      <c r="K58" s="60"/>
      <c r="L58" s="60"/>
      <c r="M58" s="60"/>
      <c r="O58" s="64"/>
      <c r="P58" s="64"/>
      <c r="Q58" s="64"/>
      <c r="BR58" s="87">
        <f>SUM(BR55:BR57)</f>
        <v>0</v>
      </c>
    </row>
    <row r="59" spans="1:77" ht="21" thickBot="1" x14ac:dyDescent="0.35">
      <c r="B59" s="60"/>
      <c r="C59" s="60"/>
      <c r="D59" s="60"/>
      <c r="E59" s="60"/>
      <c r="F59" s="60"/>
      <c r="G59" s="60"/>
      <c r="H59" s="60"/>
      <c r="I59" s="60"/>
      <c r="J59" s="60"/>
      <c r="K59" s="60"/>
      <c r="L59" s="60"/>
      <c r="M59" s="60"/>
      <c r="AM59" s="80"/>
    </row>
    <row r="60" spans="1:77" ht="14.25" customHeight="1" thickTop="1" x14ac:dyDescent="0.2"/>
  </sheetData>
  <sheetProtection algorithmName="SHA-512" hashValue="woKe+YS16NKmIba+XJwXGCG0jMV2RnQ/xYXjUBRGHK9PNXmiWYf2OjUrA8bg14X0gh5ovDEgME/Zjr213dJyUA==" saltValue="vAgTCiLfkvR6c7cMWczVQg==" spinCount="100000" sheet="1" selectLockedCells="1"/>
  <mergeCells count="115">
    <mergeCell ref="J7:AA7"/>
    <mergeCell ref="K8:T8"/>
    <mergeCell ref="K9:R9"/>
    <mergeCell ref="K10:R10"/>
    <mergeCell ref="K11:R11"/>
    <mergeCell ref="K12:R12"/>
    <mergeCell ref="K13:R13"/>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S3:U3"/>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V1:X1"/>
    <mergeCell ref="V4:X4"/>
    <mergeCell ref="Y2:AA2"/>
    <mergeCell ref="Y4:AA4"/>
    <mergeCell ref="S1:U1"/>
    <mergeCell ref="S2:U2"/>
    <mergeCell ref="Y3:AA3"/>
    <mergeCell ref="V2:X2"/>
    <mergeCell ref="V3:X3"/>
    <mergeCell ref="Y1:AA1"/>
    <mergeCell ref="S4:U4"/>
    <mergeCell ref="K26:R26"/>
    <mergeCell ref="K27:R27"/>
    <mergeCell ref="K17:R17"/>
    <mergeCell ref="K18:R18"/>
    <mergeCell ref="K19:R19"/>
    <mergeCell ref="K20:R20"/>
    <mergeCell ref="K21:R21"/>
    <mergeCell ref="K22:R22"/>
    <mergeCell ref="K23:R23"/>
    <mergeCell ref="D5:L5"/>
    <mergeCell ref="M5:O5"/>
    <mergeCell ref="P5:R5"/>
    <mergeCell ref="S5:U5"/>
    <mergeCell ref="V5:X5"/>
    <mergeCell ref="Y5:AA5"/>
    <mergeCell ref="AB5:AD5"/>
    <mergeCell ref="K24:R24"/>
    <mergeCell ref="K25:R25"/>
    <mergeCell ref="K16:R16"/>
    <mergeCell ref="V16:AA16"/>
    <mergeCell ref="AC18:AG18"/>
    <mergeCell ref="AC14:AG14"/>
    <mergeCell ref="AC15:AG15"/>
    <mergeCell ref="AC16:AG16"/>
    <mergeCell ref="V12:AA12"/>
    <mergeCell ref="V13:AA13"/>
    <mergeCell ref="V14:AA14"/>
    <mergeCell ref="V15:AA15"/>
    <mergeCell ref="AC8:AG8"/>
    <mergeCell ref="AC9:AG9"/>
    <mergeCell ref="AC12:AG12"/>
    <mergeCell ref="K14:R14"/>
    <mergeCell ref="K15:R15"/>
    <mergeCell ref="AC7:AG7"/>
    <mergeCell ref="AH7:AJ7"/>
    <mergeCell ref="AH17:AJ17"/>
    <mergeCell ref="AH18:AJ18"/>
    <mergeCell ref="AH15:AJ15"/>
    <mergeCell ref="AH16:AJ16"/>
    <mergeCell ref="AH14:AJ14"/>
    <mergeCell ref="AH8:AJ8"/>
    <mergeCell ref="AH9:AJ9"/>
    <mergeCell ref="AH12:AJ12"/>
    <mergeCell ref="AC11:AG11"/>
    <mergeCell ref="AH11:AJ11"/>
    <mergeCell ref="AC20:AJ20"/>
    <mergeCell ref="V17:AA17"/>
    <mergeCell ref="V10:AA11"/>
    <mergeCell ref="AC13:AG13"/>
    <mergeCell ref="AH13:AJ13"/>
    <mergeCell ref="AC17:AG17"/>
    <mergeCell ref="AC19:AG19"/>
    <mergeCell ref="AH19:AJ19"/>
    <mergeCell ref="AC10:AG10"/>
    <mergeCell ref="AH10:AJ10"/>
    <mergeCell ref="V18:AA18"/>
  </mergeCells>
  <conditionalFormatting sqref="K9:R27">
    <cfRule type="containsText" dxfId="34" priority="16" operator="containsText" text="مقررات">
      <formula>NOT(ISERROR(SEARCH("مقررات",K9)))</formula>
    </cfRule>
  </conditionalFormatting>
  <conditionalFormatting sqref="K8 K9:R27">
    <cfRule type="containsBlanks" dxfId="33" priority="11">
      <formula>LEN(TRIM(K8))=0</formula>
    </cfRule>
  </conditionalFormatting>
  <conditionalFormatting sqref="AA28">
    <cfRule type="expression" dxfId="32" priority="10">
      <formula>OR($R28=$BN$5,$R28=$BN$12,$R28=$BN$18)</formula>
    </cfRule>
  </conditionalFormatting>
  <conditionalFormatting sqref="AA28">
    <cfRule type="expression" dxfId="31" priority="5">
      <formula>$R28=""</formula>
    </cfRule>
  </conditionalFormatting>
  <conditionalFormatting sqref="AA27">
    <cfRule type="expression" dxfId="30" priority="35">
      <formula>OR(#REF!=$BN$5,#REF!=$BN$12,#REF!=$BN$18)</formula>
    </cfRule>
  </conditionalFormatting>
  <conditionalFormatting sqref="AA27">
    <cfRule type="expression" dxfId="29" priority="37">
      <formula>#REF!=""</formula>
    </cfRule>
  </conditionalFormatting>
  <conditionalFormatting sqref="J9:J27 S9:T10 S11:S27 T11:T31">
    <cfRule type="expression" dxfId="28" priority="38">
      <formula>OR($K9=$BN$5,$K9=$BN$12,$K9=$BN$18)</formula>
    </cfRule>
  </conditionalFormatting>
  <conditionalFormatting sqref="S9:T10 S11:S27 T11:T31">
    <cfRule type="expression" dxfId="27" priority="39">
      <formula>$K9=""</formula>
    </cfRule>
  </conditionalFormatting>
  <conditionalFormatting sqref="J9:J27">
    <cfRule type="expression" dxfId="26" priority="2">
      <formula>$K9=""</formula>
    </cfRule>
  </conditionalFormatting>
  <dataValidations count="6">
    <dataValidation type="list" allowBlank="1" showInputMessage="1" showErrorMessage="1" sqref="N29 AH13:AJ13" xr:uid="{00000000-0002-0000-0200-000000000000}">
      <formula1>$BS$1:$BS$2</formula1>
    </dataValidation>
    <dataValidation type="list" allowBlank="1" showInputMessage="1" showErrorMessage="1" sqref="D5:L5" xr:uid="{00000000-0002-0000-0200-000001000000}">
      <formula1>$AO$1:$AO$8</formula1>
    </dataValidation>
    <dataValidation type="list" allowBlank="1" showInputMessage="1" showErrorMessage="1" sqref="V10:AA11" xr:uid="{00000000-0002-0000-0200-000004000000}">
      <formula1>$BT$1:$BT$2</formula1>
    </dataValidation>
    <dataValidation type="custom" errorStyle="warning" allowBlank="1" showInputMessage="1" showErrorMessage="1" error="يجب أن تتأكد بأن جميع البيانات المطلوبة ممتلئة بالمعلومات الصحيحة دون أية نقص، ثم اضغط عل الرقم واحد لتتمكن من اختيار المقرر" sqref="T31" xr:uid="{6F3B4D18-2E30-4158-8844-C2B36A031E29}">
      <formula1>AND($AN$1=0,T31=1)</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30" xr:uid="{A8FFC949-4939-443F-9FCA-06DB0D4EAB6E}">
      <formula1>AND($AN$1=0,T10=1)</formula1>
    </dataValidation>
    <dataValidation type="custom" allowBlank="1" showInputMessage="1" showErrorMessage="1" error="أكملت الخطة الدرسية" sqref="AA27:AA28" xr:uid="{00000000-0002-0000-0200-000002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J47"/>
  <sheetViews>
    <sheetView rightToLeft="1" zoomScaleNormal="100" workbookViewId="0">
      <selection activeCell="B8" sqref="B8:R9"/>
    </sheetView>
  </sheetViews>
  <sheetFormatPr defaultColWidth="8.875" defaultRowHeight="15" x14ac:dyDescent="0.2"/>
  <cols>
    <col min="1" max="1" width="1.375" style="1" customWidth="1"/>
    <col min="2" max="3" width="5.125" style="1" customWidth="1"/>
    <col min="4" max="4" width="4.125" style="1" customWidth="1"/>
    <col min="5" max="5" width="8" style="17" customWidth="1"/>
    <col min="6" max="6" width="7.125" style="17" customWidth="1"/>
    <col min="7" max="7" width="4.75" style="17" customWidth="1"/>
    <col min="8" max="8" width="5.375" style="17" customWidth="1"/>
    <col min="9" max="9" width="5.25" style="1" customWidth="1"/>
    <col min="10" max="10" width="9.125" style="1" customWidth="1"/>
    <col min="11" max="11" width="5" style="1" customWidth="1"/>
    <col min="12" max="12" width="3.875" style="1" customWidth="1"/>
    <col min="13" max="13" width="9.25" style="17" customWidth="1"/>
    <col min="14" max="14" width="6" style="17" customWidth="1"/>
    <col min="15" max="15" width="7.125" style="17" customWidth="1"/>
    <col min="16" max="17" width="4.375" style="1" customWidth="1"/>
    <col min="18" max="18" width="4" style="1" customWidth="1"/>
    <col min="19" max="19" width="1.375" style="1" customWidth="1"/>
    <col min="20" max="20" width="9" style="1" hidden="1" customWidth="1"/>
    <col min="21" max="21" width="6" style="1" hidden="1" customWidth="1"/>
    <col min="22" max="22" width="3" style="31" hidden="1" customWidth="1"/>
    <col min="23" max="23" width="6" style="31" hidden="1" customWidth="1"/>
    <col min="24" max="25" width="3" style="1" hidden="1" customWidth="1"/>
    <col min="26" max="26" width="12.375" style="1" hidden="1" customWidth="1"/>
    <col min="27" max="27" width="3" style="1" hidden="1" customWidth="1"/>
    <col min="28" max="28" width="1.125" style="1" hidden="1" customWidth="1"/>
    <col min="29" max="29" width="8.875" style="1" customWidth="1"/>
    <col min="30" max="30" width="8.875" style="1"/>
    <col min="31" max="31" width="30.25" style="1" customWidth="1"/>
    <col min="32" max="16383" width="8.875" style="1"/>
    <col min="16384" max="16384" width="0.125" style="1" customWidth="1"/>
  </cols>
  <sheetData>
    <row r="1" spans="2:36" ht="18.600000000000001" customHeight="1" thickTop="1" thickBot="1" x14ac:dyDescent="0.25">
      <c r="B1" s="326">
        <f ca="1">NOW()</f>
        <v>44781.525001851849</v>
      </c>
      <c r="C1" s="326"/>
      <c r="D1" s="326"/>
      <c r="E1" s="326"/>
      <c r="F1" s="401" t="s">
        <v>198</v>
      </c>
      <c r="G1" s="401"/>
      <c r="H1" s="401"/>
      <c r="I1" s="401"/>
      <c r="J1" s="401"/>
      <c r="K1" s="401"/>
      <c r="L1" s="401"/>
      <c r="M1" s="401"/>
      <c r="N1" s="401"/>
      <c r="O1" s="401"/>
      <c r="P1" s="401"/>
      <c r="Q1" s="401"/>
      <c r="R1" s="401"/>
      <c r="AC1" s="114"/>
      <c r="AD1" s="383" t="str">
        <f>IF(AJ1&gt;0,"يجب عليك ادخال البيانات المطلوبة أدناه بالمعلومات الصحيحة في صفحة إدخال البيانات لتتمكن من طباعة استمارة المقررات بشكل صحيح","")</f>
        <v/>
      </c>
      <c r="AE1" s="384"/>
      <c r="AF1" s="384"/>
      <c r="AG1" s="384"/>
      <c r="AH1" s="385"/>
      <c r="AI1" s="114"/>
      <c r="AJ1" s="113">
        <f>COUNT(AA3:AA21)</f>
        <v>0</v>
      </c>
    </row>
    <row r="2" spans="2:36" ht="17.25" customHeight="1" thickBot="1" x14ac:dyDescent="0.25">
      <c r="B2" s="327" t="s">
        <v>199</v>
      </c>
      <c r="C2" s="328"/>
      <c r="D2" s="329">
        <f>'إختيار المقررات'!D1</f>
        <v>0</v>
      </c>
      <c r="E2" s="329"/>
      <c r="F2" s="330" t="s">
        <v>95</v>
      </c>
      <c r="G2" s="330"/>
      <c r="H2" s="331" t="str">
        <f>'إختيار المقررات'!J1</f>
        <v/>
      </c>
      <c r="I2" s="331"/>
      <c r="J2" s="331"/>
      <c r="K2" s="330" t="s">
        <v>96</v>
      </c>
      <c r="L2" s="330"/>
      <c r="M2" s="341" t="str">
        <f>'إختيار المقررات'!P1</f>
        <v/>
      </c>
      <c r="N2" s="341"/>
      <c r="O2" s="149" t="s">
        <v>97</v>
      </c>
      <c r="P2" s="341" t="str">
        <f>'إختيار المقررات'!V1</f>
        <v/>
      </c>
      <c r="Q2" s="341"/>
      <c r="R2" s="342"/>
      <c r="AC2" s="114"/>
      <c r="AD2" s="386"/>
      <c r="AE2" s="387"/>
      <c r="AF2" s="387"/>
      <c r="AG2" s="387"/>
      <c r="AH2" s="388"/>
      <c r="AI2" s="115" t="s">
        <v>1093</v>
      </c>
    </row>
    <row r="3" spans="2:36" ht="17.25" customHeight="1" thickTop="1" thickBot="1" x14ac:dyDescent="0.25">
      <c r="B3" s="349" t="s">
        <v>200</v>
      </c>
      <c r="C3" s="350"/>
      <c r="D3" s="343" t="e">
        <f>'إختيار المقررات'!D2</f>
        <v>#N/A</v>
      </c>
      <c r="E3" s="343"/>
      <c r="F3" s="332" t="e">
        <f>'إختيار المقررات'!P2</f>
        <v>#N/A</v>
      </c>
      <c r="G3" s="332"/>
      <c r="H3" s="345" t="s">
        <v>103</v>
      </c>
      <c r="I3" s="345"/>
      <c r="J3" s="351" t="e">
        <f>'إختيار المقررات'!V2</f>
        <v>#N/A</v>
      </c>
      <c r="K3" s="351"/>
      <c r="L3" s="351"/>
      <c r="M3" s="150" t="s">
        <v>104</v>
      </c>
      <c r="N3" s="343" t="e">
        <f>'إختيار المقررات'!AB2</f>
        <v>#N/A</v>
      </c>
      <c r="O3" s="343"/>
      <c r="P3" s="343"/>
      <c r="Q3" s="347" t="s">
        <v>105</v>
      </c>
      <c r="R3" s="348"/>
      <c r="W3" s="31">
        <f>IF(Z3&lt;&gt;"",1,"")</f>
        <v>1</v>
      </c>
      <c r="X3" s="1">
        <v>1</v>
      </c>
      <c r="Y3" s="1">
        <f>IF(Z3&lt;&gt;"",X3,"")</f>
        <v>1</v>
      </c>
      <c r="Z3" s="1" t="str">
        <f>IF(LEN(M2)&lt;2,K2,"")</f>
        <v>اسم الاب:</v>
      </c>
      <c r="AA3" s="1" t="str">
        <f>IFERROR(SMALL($Y$3:$Y$22,X3),"")</f>
        <v/>
      </c>
      <c r="AC3" s="113"/>
      <c r="AD3" s="113"/>
      <c r="AE3" s="389" t="str">
        <f>IFERROR(VLOOKUP(AA3,$X$3:$Z$22,3,0),"")</f>
        <v/>
      </c>
      <c r="AF3" s="389"/>
      <c r="AG3" s="389"/>
      <c r="AH3" s="113"/>
      <c r="AI3" s="113"/>
    </row>
    <row r="4" spans="2:36" ht="18.75" customHeight="1" thickTop="1" thickBot="1" x14ac:dyDescent="0.25">
      <c r="B4" s="349" t="s">
        <v>201</v>
      </c>
      <c r="C4" s="350"/>
      <c r="D4" s="332" t="str">
        <f>'إختيار المقررات'!D3</f>
        <v/>
      </c>
      <c r="E4" s="332"/>
      <c r="F4" s="334" t="s">
        <v>202</v>
      </c>
      <c r="G4" s="334"/>
      <c r="H4" s="344" t="str">
        <f>'إختيار المقررات'!AB1</f>
        <v/>
      </c>
      <c r="I4" s="344"/>
      <c r="J4" s="147" t="s">
        <v>203</v>
      </c>
      <c r="K4" s="332" t="str">
        <f>'إختيار المقررات'!AH1</f>
        <v/>
      </c>
      <c r="L4" s="332"/>
      <c r="M4" s="332"/>
      <c r="N4" s="343" t="e">
        <f>'إختيار المقررات'!G2</f>
        <v>#N/A</v>
      </c>
      <c r="O4" s="343"/>
      <c r="P4" s="343"/>
      <c r="Q4" s="345" t="s">
        <v>102</v>
      </c>
      <c r="R4" s="346"/>
      <c r="X4" s="1">
        <v>2</v>
      </c>
      <c r="Y4" s="1">
        <f t="shared" ref="Y4:Y25" si="0">IF(Z4&lt;&gt;"",X4,"")</f>
        <v>2</v>
      </c>
      <c r="Z4" s="1" t="str">
        <f>IF(LEN(P2)&lt;2,O2,"")</f>
        <v>اسم الام:</v>
      </c>
      <c r="AA4" s="1" t="str">
        <f t="shared" ref="AA4:AA21" si="1">IFERROR(SMALL($Y$3:$Y$22,X4),"")</f>
        <v/>
      </c>
      <c r="AC4" s="113"/>
      <c r="AD4" s="113"/>
      <c r="AE4" s="389" t="str">
        <f t="shared" ref="AE4:AE22" si="2">IFERROR(VLOOKUP(AA4,$X$3:$Z$22,3,0),"")</f>
        <v/>
      </c>
      <c r="AF4" s="389"/>
      <c r="AG4" s="389"/>
      <c r="AH4" s="113"/>
      <c r="AI4" s="113"/>
    </row>
    <row r="5" spans="2:36" ht="18.75" customHeight="1" thickTop="1" thickBot="1" x14ac:dyDescent="0.25">
      <c r="B5" s="349" t="s">
        <v>204</v>
      </c>
      <c r="C5" s="350"/>
      <c r="D5" s="332" t="str">
        <f>'إختيار المقررات'!J3</f>
        <v/>
      </c>
      <c r="E5" s="332"/>
      <c r="F5" s="350" t="s">
        <v>205</v>
      </c>
      <c r="G5" s="350"/>
      <c r="H5" s="354">
        <f>'إختيار المقررات'!P3</f>
        <v>0</v>
      </c>
      <c r="I5" s="352"/>
      <c r="J5" s="147" t="s">
        <v>206</v>
      </c>
      <c r="K5" s="352" t="str">
        <f>'إختيار المقررات'!AB3</f>
        <v>غير سوري</v>
      </c>
      <c r="L5" s="352"/>
      <c r="M5" s="352"/>
      <c r="N5" s="350" t="s">
        <v>207</v>
      </c>
      <c r="O5" s="350"/>
      <c r="P5" s="332" t="str">
        <f>'إختيار المقررات'!V3</f>
        <v>غير سوري</v>
      </c>
      <c r="Q5" s="332"/>
      <c r="R5" s="353"/>
      <c r="X5" s="1">
        <v>3</v>
      </c>
      <c r="Y5" s="1" t="e">
        <f t="shared" si="0"/>
        <v>#N/A</v>
      </c>
      <c r="Z5" s="1" t="e">
        <f>IF(LEN(N3)&lt;2,Q3,"")</f>
        <v>#N/A</v>
      </c>
      <c r="AA5" s="1" t="str">
        <f t="shared" si="1"/>
        <v/>
      </c>
      <c r="AC5" s="113"/>
      <c r="AD5" s="113"/>
      <c r="AE5" s="389" t="str">
        <f t="shared" si="2"/>
        <v/>
      </c>
      <c r="AF5" s="389"/>
      <c r="AG5" s="389"/>
      <c r="AH5" s="113"/>
      <c r="AI5" s="113"/>
    </row>
    <row r="6" spans="2:36" ht="18.75" customHeight="1" thickTop="1" thickBot="1" x14ac:dyDescent="0.25">
      <c r="B6" s="333" t="s">
        <v>208</v>
      </c>
      <c r="C6" s="334"/>
      <c r="D6" s="332" t="str">
        <f>'إختيار المقررات'!AH3</f>
        <v>لايوجد</v>
      </c>
      <c r="E6" s="332"/>
      <c r="F6" s="334" t="s">
        <v>209</v>
      </c>
      <c r="G6" s="334"/>
      <c r="H6" s="332" t="str">
        <f>'إختيار المقررات'!D4</f>
        <v/>
      </c>
      <c r="I6" s="332"/>
      <c r="J6" s="148" t="s">
        <v>210</v>
      </c>
      <c r="K6" s="352" t="str">
        <f>'إختيار المقررات'!P4</f>
        <v/>
      </c>
      <c r="L6" s="352"/>
      <c r="M6" s="352"/>
      <c r="N6" s="334" t="s">
        <v>211</v>
      </c>
      <c r="O6" s="334"/>
      <c r="P6" s="332" t="str">
        <f>'إختيار المقررات'!J4</f>
        <v/>
      </c>
      <c r="Q6" s="332"/>
      <c r="R6" s="353"/>
      <c r="X6" s="1">
        <v>4</v>
      </c>
      <c r="Y6" s="1" t="e">
        <f t="shared" si="0"/>
        <v>#N/A</v>
      </c>
      <c r="Z6" s="1" t="e">
        <f>IF(LEN(J3)&lt;2,M3,"")</f>
        <v>#N/A</v>
      </c>
      <c r="AA6" s="1" t="str">
        <f t="shared" si="1"/>
        <v/>
      </c>
      <c r="AC6" s="113"/>
      <c r="AD6" s="113"/>
      <c r="AE6" s="389" t="str">
        <f t="shared" si="2"/>
        <v/>
      </c>
      <c r="AF6" s="389"/>
      <c r="AG6" s="389"/>
      <c r="AH6" s="113"/>
      <c r="AI6" s="113"/>
    </row>
    <row r="7" spans="2:36" ht="15.75" thickTop="1" thickBot="1" x14ac:dyDescent="0.25">
      <c r="B7" s="357" t="s">
        <v>212</v>
      </c>
      <c r="C7" s="358"/>
      <c r="D7" s="337">
        <f>'إختيار المقررات'!V4</f>
        <v>0</v>
      </c>
      <c r="E7" s="338"/>
      <c r="F7" s="358" t="s">
        <v>213</v>
      </c>
      <c r="G7" s="358"/>
      <c r="H7" s="359">
        <f>'إختيار المقررات'!AB4</f>
        <v>0</v>
      </c>
      <c r="I7" s="360"/>
      <c r="J7" s="116" t="s">
        <v>214</v>
      </c>
      <c r="K7" s="338">
        <f>'إختيار المقررات'!AH4</f>
        <v>0</v>
      </c>
      <c r="L7" s="338"/>
      <c r="M7" s="338"/>
      <c r="N7" s="338"/>
      <c r="O7" s="338"/>
      <c r="P7" s="338"/>
      <c r="Q7" s="338"/>
      <c r="R7" s="361"/>
      <c r="X7" s="1">
        <v>5</v>
      </c>
      <c r="Y7" s="1" t="e">
        <f t="shared" si="0"/>
        <v>#N/A</v>
      </c>
      <c r="Z7" s="1" t="e">
        <f>IF(LEN(F3)&lt;2,H3,"")</f>
        <v>#N/A</v>
      </c>
      <c r="AA7" s="1" t="str">
        <f t="shared" si="1"/>
        <v/>
      </c>
      <c r="AC7" s="113"/>
      <c r="AD7" s="113"/>
      <c r="AE7" s="389" t="str">
        <f t="shared" si="2"/>
        <v/>
      </c>
      <c r="AF7" s="389"/>
      <c r="AG7" s="389"/>
      <c r="AH7" s="113"/>
      <c r="AI7" s="113"/>
    </row>
    <row r="8" spans="2:36" ht="24" customHeight="1" thickTop="1" thickBot="1" x14ac:dyDescent="0.25">
      <c r="B8" s="339" t="str">
        <f>IF(AD1&lt;&gt;"",AD1,AI2)</f>
        <v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v>
      </c>
      <c r="C8" s="339"/>
      <c r="D8" s="339"/>
      <c r="E8" s="339"/>
      <c r="F8" s="339"/>
      <c r="G8" s="339"/>
      <c r="H8" s="339"/>
      <c r="I8" s="339"/>
      <c r="J8" s="339"/>
      <c r="K8" s="339"/>
      <c r="L8" s="339"/>
      <c r="M8" s="339"/>
      <c r="N8" s="339"/>
      <c r="O8" s="339"/>
      <c r="P8" s="339"/>
      <c r="Q8" s="339"/>
      <c r="R8" s="339"/>
      <c r="X8" s="1">
        <v>6</v>
      </c>
      <c r="Y8" s="1">
        <f>IF(Z8&lt;&gt;"",X8,"")</f>
        <v>6</v>
      </c>
      <c r="Z8" s="1" t="str">
        <f>IF(LEN(D4)&lt;2,B4,"")</f>
        <v>الجنس:</v>
      </c>
      <c r="AA8" s="1" t="str">
        <f t="shared" si="1"/>
        <v/>
      </c>
      <c r="AC8" s="113"/>
      <c r="AD8" s="113"/>
      <c r="AE8" s="389" t="str">
        <f t="shared" si="2"/>
        <v/>
      </c>
      <c r="AF8" s="389"/>
      <c r="AG8" s="389"/>
      <c r="AH8" s="113"/>
      <c r="AI8" s="113"/>
    </row>
    <row r="9" spans="2:36" ht="24" customHeight="1" thickTop="1" thickBot="1" x14ac:dyDescent="0.25">
      <c r="B9" s="340"/>
      <c r="C9" s="340"/>
      <c r="D9" s="340"/>
      <c r="E9" s="340"/>
      <c r="F9" s="340"/>
      <c r="G9" s="340"/>
      <c r="H9" s="340"/>
      <c r="I9" s="340"/>
      <c r="J9" s="340"/>
      <c r="K9" s="340"/>
      <c r="L9" s="340"/>
      <c r="M9" s="340"/>
      <c r="N9" s="340"/>
      <c r="O9" s="340"/>
      <c r="P9" s="340"/>
      <c r="Q9" s="340"/>
      <c r="R9" s="340"/>
      <c r="S9" s="12"/>
      <c r="T9" s="12"/>
      <c r="U9" s="12"/>
      <c r="X9" s="1">
        <v>7</v>
      </c>
      <c r="Y9" s="1">
        <f t="shared" si="0"/>
        <v>7</v>
      </c>
      <c r="Z9" s="1" t="str">
        <f>IF(LEN(H4)&lt;2,F4,"")</f>
        <v>تاريخ الميلاد:</v>
      </c>
      <c r="AA9" s="1" t="str">
        <f t="shared" si="1"/>
        <v/>
      </c>
      <c r="AC9" s="113"/>
      <c r="AD9" s="113"/>
      <c r="AE9" s="389" t="str">
        <f t="shared" si="2"/>
        <v/>
      </c>
      <c r="AF9" s="389"/>
      <c r="AG9" s="389"/>
      <c r="AH9" s="113"/>
      <c r="AI9" s="113"/>
    </row>
    <row r="10" spans="2:36" ht="18.600000000000001" customHeight="1" thickTop="1" thickBot="1" x14ac:dyDescent="0.25">
      <c r="B10" s="117"/>
      <c r="C10" s="118" t="s">
        <v>130</v>
      </c>
      <c r="D10" s="362" t="s">
        <v>215</v>
      </c>
      <c r="E10" s="363"/>
      <c r="F10" s="363"/>
      <c r="G10" s="363"/>
      <c r="H10" s="363"/>
      <c r="I10" s="364"/>
      <c r="J10" s="117"/>
      <c r="K10" s="118" t="s">
        <v>130</v>
      </c>
      <c r="L10" s="362" t="s">
        <v>215</v>
      </c>
      <c r="M10" s="363"/>
      <c r="N10" s="363"/>
      <c r="O10" s="363"/>
      <c r="P10" s="363"/>
      <c r="Q10" s="364"/>
      <c r="R10" s="119"/>
      <c r="S10" s="13"/>
      <c r="T10" s="13"/>
      <c r="U10" s="14"/>
      <c r="V10" s="31" t="str">
        <f>IFERROR(SMALL('إختيار المقررات'!$F$9:$F$27,'إختيار المقررات'!BL5),"")</f>
        <v/>
      </c>
      <c r="W10" s="31" t="str">
        <f>IFERROR(SMALL('إختيار المقررات'!$BK$6:$BK$52,'إختيار المقررات'!BL5),"")</f>
        <v/>
      </c>
      <c r="X10" s="1">
        <v>8</v>
      </c>
      <c r="Y10" s="1">
        <f t="shared" si="0"/>
        <v>8</v>
      </c>
      <c r="Z10" s="1" t="str">
        <f>IF(LEN(K4)&lt;2,J4,"")</f>
        <v>مكان الميلاد:</v>
      </c>
      <c r="AA10" s="1" t="str">
        <f t="shared" si="1"/>
        <v/>
      </c>
      <c r="AC10" s="113"/>
      <c r="AD10" s="113"/>
      <c r="AE10" s="389" t="str">
        <f t="shared" si="2"/>
        <v/>
      </c>
      <c r="AF10" s="389"/>
      <c r="AG10" s="389"/>
      <c r="AH10" s="113"/>
      <c r="AI10" s="113"/>
    </row>
    <row r="11" spans="2:36" ht="18.600000000000001" customHeight="1" thickTop="1" thickBot="1" x14ac:dyDescent="0.25">
      <c r="B11" s="120" t="str">
        <f>IF(AJ1&gt;0,"",IF('إختيار المقررات'!BR58=1,V10,IF('إختيار المقررات'!F28&lt;2,"",V10)))</f>
        <v/>
      </c>
      <c r="C11" s="121" t="str">
        <f>IFERROR(VLOOKUP(B11,'إختيار المقررات'!$BL$5:$BM$54,2,0),"")</f>
        <v/>
      </c>
      <c r="D11" s="365" t="str">
        <f>IFERROR(VLOOKUP(B11,'إختيار المقررات'!$BL$5:$BN$54,3,0),"")</f>
        <v/>
      </c>
      <c r="E11" s="365"/>
      <c r="F11" s="365"/>
      <c r="G11" s="365"/>
      <c r="H11" s="122" t="str">
        <f>IFERROR(VLOOKUP(D11,'إختيار المقررات'!$K$9:$T$28,9,0),"")</f>
        <v/>
      </c>
      <c r="I11" s="123" t="str">
        <f>IFERROR(IF(VLOOKUP(D11,'إختيار المقررات'!$K$9:$T$28,10,0)=0,"",VLOOKUP(D11,'إختيار المقررات'!$K$9:$T$28,10,0)),"")</f>
        <v/>
      </c>
      <c r="J11" s="120" t="str">
        <f>IF(B18="","",V18)</f>
        <v/>
      </c>
      <c r="K11" s="121" t="str">
        <f>IFERROR(VLOOKUP(J11,'إختيار المقررات'!$BL$5:$BM$54,2,0),"")</f>
        <v/>
      </c>
      <c r="L11" s="365" t="str">
        <f>IFERROR(VLOOKUP(J11,'إختيار المقررات'!$BL$5:$BN$54,3,0),"")</f>
        <v/>
      </c>
      <c r="M11" s="365"/>
      <c r="N11" s="365"/>
      <c r="O11" s="365"/>
      <c r="P11" s="124" t="str">
        <f>IFERROR(VLOOKUP(L11,'إختيار المقررات'!$K$9:$T$28,9,0),"")</f>
        <v/>
      </c>
      <c r="Q11" s="123" t="str">
        <f>IFERROR(IF(VLOOKUP(L11,'إختيار المقررات'!$K$9:$T$28,10,0)=0,"",VLOOKUP(L11,'إختيار المقررات'!$K$9:$T$28,10,0)),"")</f>
        <v/>
      </c>
      <c r="R11" s="144"/>
      <c r="T11" s="15"/>
      <c r="V11" s="31" t="str">
        <f>IFERROR(SMALL('إختيار المقررات'!$F$9:$F$27,'إختيار المقررات'!BL6),"")</f>
        <v/>
      </c>
      <c r="W11" s="31" t="str">
        <f>IFERROR(SMALL('إختيار المقررات'!$BK$6:$BK$52,'إختيار المقررات'!BL6),"")</f>
        <v/>
      </c>
      <c r="X11" s="1">
        <v>9</v>
      </c>
      <c r="Y11" s="1" t="e">
        <f t="shared" si="0"/>
        <v>#N/A</v>
      </c>
      <c r="Z11" s="1" t="e">
        <f>IF(LEN(N4)&lt;2,Q4,"")</f>
        <v>#N/A</v>
      </c>
      <c r="AA11" s="1" t="str">
        <f t="shared" si="1"/>
        <v/>
      </c>
      <c r="AC11" s="113"/>
      <c r="AD11" s="113"/>
      <c r="AE11" s="389" t="str">
        <f t="shared" si="2"/>
        <v/>
      </c>
      <c r="AF11" s="389"/>
      <c r="AG11" s="389"/>
      <c r="AH11" s="113"/>
      <c r="AI11" s="113"/>
    </row>
    <row r="12" spans="2:36" ht="18.600000000000001" customHeight="1" thickTop="1" thickBot="1" x14ac:dyDescent="0.25">
      <c r="B12" s="120" t="str">
        <f>IF(B11="","",V11)</f>
        <v/>
      </c>
      <c r="C12" s="121" t="str">
        <f>IFERROR(VLOOKUP(B12,'إختيار المقررات'!$BL$5:$BM$54,2,0),"")</f>
        <v/>
      </c>
      <c r="D12" s="365" t="str">
        <f>IFERROR(VLOOKUP(B12,'إختيار المقررات'!$BL$5:$BN$54,3,0),"")</f>
        <v/>
      </c>
      <c r="E12" s="365"/>
      <c r="F12" s="365"/>
      <c r="G12" s="365"/>
      <c r="H12" s="122" t="str">
        <f>IFERROR(VLOOKUP(D12,'إختيار المقررات'!$K$9:$T$28,9,0),"")</f>
        <v/>
      </c>
      <c r="I12" s="123" t="str">
        <f>IFERROR(IF(VLOOKUP(D12,'إختيار المقررات'!$K$9:$T$28,10,0)=0,"",VLOOKUP(D12,'إختيار المقررات'!$K$9:$T$28,10,0)),"")</f>
        <v/>
      </c>
      <c r="J12" s="120" t="str">
        <f>IF(J11="","",V19)</f>
        <v/>
      </c>
      <c r="K12" s="121" t="str">
        <f>IFERROR(VLOOKUP(J12,'إختيار المقررات'!$BL$5:$BM$54,2,0),"")</f>
        <v/>
      </c>
      <c r="L12" s="335" t="str">
        <f>IFERROR(VLOOKUP(J12,'إختيار المقررات'!$BL$5:$BN$54,3,0),"")</f>
        <v/>
      </c>
      <c r="M12" s="335"/>
      <c r="N12" s="335"/>
      <c r="O12" s="335"/>
      <c r="P12" s="124" t="str">
        <f>IFERROR(VLOOKUP(L12,'إختيار المقررات'!$K$9:$T$28,9,0),"")</f>
        <v/>
      </c>
      <c r="Q12" s="123" t="str">
        <f>IFERROR(IF(VLOOKUP(L12,'إختيار المقررات'!$K$9:$T$28,10,0)=0,"",VLOOKUP(L12,'إختيار المقررات'!$K$9:$T$28,10,0)),"")</f>
        <v/>
      </c>
      <c r="R12" s="144"/>
      <c r="S12" s="15"/>
      <c r="T12" s="15"/>
      <c r="U12" s="3"/>
      <c r="V12" s="31" t="str">
        <f>IFERROR(SMALL('إختيار المقررات'!$F$9:$F$27,'إختيار المقررات'!BL7),"")</f>
        <v/>
      </c>
      <c r="W12" s="31" t="str">
        <f>IFERROR(SMALL('إختيار المقررات'!$BK$6:$BK$52,'إختيار المقررات'!BL7),"")</f>
        <v/>
      </c>
      <c r="X12" s="1">
        <v>10</v>
      </c>
      <c r="Y12" s="1">
        <f t="shared" si="0"/>
        <v>10</v>
      </c>
      <c r="Z12" s="1" t="str">
        <f>IF(LEN(D5)&lt;2,B5,"")</f>
        <v>الجنسية:</v>
      </c>
      <c r="AA12" s="1" t="str">
        <f t="shared" si="1"/>
        <v/>
      </c>
      <c r="AC12" s="113"/>
      <c r="AD12" s="113"/>
      <c r="AE12" s="389" t="str">
        <f t="shared" si="2"/>
        <v/>
      </c>
      <c r="AF12" s="389"/>
      <c r="AG12" s="389"/>
      <c r="AH12" s="113"/>
      <c r="AI12" s="113"/>
    </row>
    <row r="13" spans="2:36" ht="18.600000000000001" customHeight="1" thickTop="1" thickBot="1" x14ac:dyDescent="0.25">
      <c r="B13" s="120" t="str">
        <f t="shared" ref="B13:B18" si="3">IF(B12="","",V12)</f>
        <v/>
      </c>
      <c r="C13" s="125" t="str">
        <f>IFERROR(VLOOKUP(B13,'إختيار المقررات'!$BL$5:$BM$54,2,0),"")</f>
        <v/>
      </c>
      <c r="D13" s="335" t="str">
        <f>IFERROR(VLOOKUP(B13,'إختيار المقررات'!$BL$5:$BN$54,3,0),"")</f>
        <v/>
      </c>
      <c r="E13" s="335"/>
      <c r="F13" s="335"/>
      <c r="G13" s="335"/>
      <c r="H13" s="122" t="str">
        <f>IFERROR(VLOOKUP(D13,'إختيار المقررات'!$K$9:$T$28,9,0),"")</f>
        <v/>
      </c>
      <c r="I13" s="123" t="str">
        <f>IFERROR(IF(VLOOKUP(D13,'إختيار المقررات'!$K$9:$T$28,10,0)=0,"",VLOOKUP(D13,'إختيار المقررات'!$K$9:$T$28,10,0)),"")</f>
        <v/>
      </c>
      <c r="J13" s="120" t="str">
        <f t="shared" ref="J13:J18" si="4">IF(J12="","",V20)</f>
        <v/>
      </c>
      <c r="K13" s="121" t="str">
        <f>IFERROR(VLOOKUP(J13,'إختيار المقررات'!$BL$5:$BM$54,2,0),"")</f>
        <v/>
      </c>
      <c r="L13" s="335" t="str">
        <f>IFERROR(VLOOKUP(J13,'إختيار المقررات'!$BL$5:$BN$54,3,0),"")</f>
        <v/>
      </c>
      <c r="M13" s="335"/>
      <c r="N13" s="335"/>
      <c r="O13" s="335"/>
      <c r="P13" s="124" t="str">
        <f>IFERROR(VLOOKUP(L13,'إختيار المقررات'!$K$9:$T$28,9,0),"")</f>
        <v/>
      </c>
      <c r="Q13" s="123" t="str">
        <f>IFERROR(IF(VLOOKUP(L13,'إختيار المقررات'!$K$9:$T$28,10,0)=0,"",VLOOKUP(L13,'إختيار المقررات'!$K$9:$T$28,10,0)),"")</f>
        <v/>
      </c>
      <c r="R13" s="144"/>
      <c r="S13" s="15"/>
      <c r="T13" s="15"/>
      <c r="U13" s="3"/>
      <c r="V13" s="31" t="str">
        <f>IFERROR(SMALL('إختيار المقررات'!$F$9:$F$27,'إختيار المقررات'!BL8),"")</f>
        <v/>
      </c>
      <c r="W13" s="31" t="str">
        <f>IFERROR(SMALL('إختيار المقررات'!$BK$6:$BK$52,'إختيار المقررات'!BL8),"")</f>
        <v/>
      </c>
      <c r="X13" s="1">
        <v>11</v>
      </c>
      <c r="Y13" s="1">
        <f t="shared" si="0"/>
        <v>11</v>
      </c>
      <c r="Z13" s="1" t="str">
        <f>IF(LEN(H5)&lt;2,F5,"")</f>
        <v>الرقم الوطني:</v>
      </c>
      <c r="AA13" s="1" t="str">
        <f t="shared" si="1"/>
        <v/>
      </c>
      <c r="AC13" s="113"/>
      <c r="AD13" s="113"/>
      <c r="AE13" s="389" t="str">
        <f t="shared" si="2"/>
        <v/>
      </c>
      <c r="AF13" s="389"/>
      <c r="AG13" s="389"/>
      <c r="AH13" s="113"/>
      <c r="AI13" s="113"/>
    </row>
    <row r="14" spans="2:36" ht="18.600000000000001" customHeight="1" thickTop="1" thickBot="1" x14ac:dyDescent="0.25">
      <c r="B14" s="120" t="str">
        <f t="shared" si="3"/>
        <v/>
      </c>
      <c r="C14" s="125" t="str">
        <f>IFERROR(VLOOKUP(B14,'إختيار المقررات'!$BL$5:$BM$54,2,0),"")</f>
        <v/>
      </c>
      <c r="D14" s="335" t="str">
        <f>IFERROR(VLOOKUP(B14,'إختيار المقررات'!$BL$5:$BN$54,3,0),"")</f>
        <v/>
      </c>
      <c r="E14" s="335"/>
      <c r="F14" s="335"/>
      <c r="G14" s="335"/>
      <c r="H14" s="122" t="str">
        <f>IFERROR(VLOOKUP(D14,'إختيار المقررات'!$K$9:$T$28,9,0),"")</f>
        <v/>
      </c>
      <c r="I14" s="123" t="str">
        <f>IFERROR(IF(VLOOKUP(D14,'إختيار المقررات'!$K$9:$T$28,10,0)=0,"",VLOOKUP(D14,'إختيار المقررات'!$K$9:$T$28,10,0)),"")</f>
        <v/>
      </c>
      <c r="J14" s="120" t="str">
        <f t="shared" si="4"/>
        <v/>
      </c>
      <c r="K14" s="121" t="str">
        <f>IFERROR(VLOOKUP(J14,'إختيار المقررات'!$BL$5:$BM$54,2,0),"")</f>
        <v/>
      </c>
      <c r="L14" s="335" t="str">
        <f>IFERROR(VLOOKUP(J14,'إختيار المقررات'!$BL$5:$BN$54,3,0),"")</f>
        <v/>
      </c>
      <c r="M14" s="335"/>
      <c r="N14" s="335"/>
      <c r="O14" s="335"/>
      <c r="P14" s="124" t="str">
        <f>IFERROR(VLOOKUP(L14,'إختيار المقررات'!$K$9:$T$28,9,0),"")</f>
        <v/>
      </c>
      <c r="Q14" s="123" t="str">
        <f>IFERROR(IF(VLOOKUP(L14,'إختيار المقررات'!$K$9:$T$28,10,0)=0,"",VLOOKUP(L14,'إختيار المقررات'!$K$9:$T$28,10,0)),"")</f>
        <v/>
      </c>
      <c r="R14" s="144"/>
      <c r="S14" s="15"/>
      <c r="T14" s="15"/>
      <c r="U14" s="3"/>
      <c r="V14" s="31" t="str">
        <f>IFERROR(SMALL('إختيار المقررات'!$F$9:$F$27,'إختيار المقررات'!BL9),"")</f>
        <v/>
      </c>
      <c r="W14" s="31" t="str">
        <f>IFERROR(SMALL('إختيار المقررات'!$BK$6:$BK$52,'إختيار المقررات'!BL9),"")</f>
        <v/>
      </c>
      <c r="X14" s="1">
        <v>12</v>
      </c>
      <c r="Y14" s="1" t="str">
        <f t="shared" si="0"/>
        <v/>
      </c>
      <c r="Z14" s="1" t="str">
        <f>IF(LEN(K5)&lt;2,J5,"")</f>
        <v/>
      </c>
      <c r="AA14" s="1" t="str">
        <f t="shared" si="1"/>
        <v/>
      </c>
      <c r="AC14" s="113"/>
      <c r="AD14" s="113"/>
      <c r="AE14" s="389" t="str">
        <f t="shared" si="2"/>
        <v/>
      </c>
      <c r="AF14" s="389"/>
      <c r="AG14" s="389"/>
      <c r="AH14" s="113"/>
      <c r="AI14" s="113"/>
    </row>
    <row r="15" spans="2:36" ht="18.600000000000001" customHeight="1" thickTop="1" thickBot="1" x14ac:dyDescent="0.25">
      <c r="B15" s="120" t="str">
        <f t="shared" si="3"/>
        <v/>
      </c>
      <c r="C15" s="125" t="str">
        <f>IFERROR(VLOOKUP(B15,'إختيار المقررات'!$BL$5:$BM$54,2,0),"")</f>
        <v/>
      </c>
      <c r="D15" s="335" t="str">
        <f>IFERROR(VLOOKUP(B15,'إختيار المقررات'!$BL$5:$BN$54,3,0),"")</f>
        <v/>
      </c>
      <c r="E15" s="335"/>
      <c r="F15" s="335"/>
      <c r="G15" s="335"/>
      <c r="H15" s="122" t="str">
        <f>IFERROR(VLOOKUP(D15,'إختيار المقررات'!$K$9:$T$28,9,0),"")</f>
        <v/>
      </c>
      <c r="I15" s="123" t="str">
        <f>IFERROR(IF(VLOOKUP(D15,'إختيار المقررات'!$K$9:$T$28,10,0)=0,"",VLOOKUP(D15,'إختيار المقررات'!$K$9:$T$28,10,0)),"")</f>
        <v/>
      </c>
      <c r="J15" s="120" t="str">
        <f t="shared" si="4"/>
        <v/>
      </c>
      <c r="K15" s="121" t="str">
        <f>IFERROR(VLOOKUP(J15,'إختيار المقررات'!$BL$5:$BM$54,2,0),"")</f>
        <v/>
      </c>
      <c r="L15" s="335" t="str">
        <f>IFERROR(VLOOKUP(J15,'إختيار المقررات'!$BL$5:$BN$54,3,0),"")</f>
        <v/>
      </c>
      <c r="M15" s="335"/>
      <c r="N15" s="335"/>
      <c r="O15" s="335"/>
      <c r="P15" s="124" t="str">
        <f>IFERROR(VLOOKUP(L15,'إختيار المقررات'!$K$9:$T$28,9,0),"")</f>
        <v/>
      </c>
      <c r="Q15" s="123" t="str">
        <f>IFERROR(IF(VLOOKUP(L15,'إختيار المقررات'!$K$9:$T$28,10,0)=0,"",VLOOKUP(L15,'إختيار المقررات'!$K$9:$T$28,10,0)),"")</f>
        <v/>
      </c>
      <c r="R15" s="144"/>
      <c r="S15" s="15"/>
      <c r="T15" s="15"/>
      <c r="U15" s="3"/>
      <c r="V15" s="31" t="str">
        <f>IFERROR(SMALL('إختيار المقررات'!$F$9:$F$27,'إختيار المقررات'!BL10),"")</f>
        <v/>
      </c>
      <c r="W15" s="31" t="str">
        <f>IFERROR(SMALL('إختيار المقررات'!$BK$6:$BK$52,'إختيار المقررات'!BL10),"")</f>
        <v/>
      </c>
      <c r="X15" s="1">
        <v>13</v>
      </c>
      <c r="Y15" s="1" t="str">
        <f t="shared" si="0"/>
        <v/>
      </c>
      <c r="Z15" s="1" t="str">
        <f>IF(LEN(P5)&lt;2,N5,"")</f>
        <v/>
      </c>
      <c r="AA15" s="1" t="str">
        <f t="shared" si="1"/>
        <v/>
      </c>
      <c r="AC15" s="113"/>
      <c r="AD15" s="113"/>
      <c r="AE15" s="389" t="str">
        <f t="shared" si="2"/>
        <v/>
      </c>
      <c r="AF15" s="389"/>
      <c r="AG15" s="389"/>
      <c r="AH15" s="113"/>
      <c r="AI15" s="113"/>
    </row>
    <row r="16" spans="2:36" ht="18.600000000000001" customHeight="1" thickTop="1" thickBot="1" x14ac:dyDescent="0.25">
      <c r="B16" s="120" t="str">
        <f t="shared" si="3"/>
        <v/>
      </c>
      <c r="C16" s="125" t="str">
        <f>IFERROR(VLOOKUP(B16,'إختيار المقررات'!$BL$5:$BM$54,2,0),"")</f>
        <v/>
      </c>
      <c r="D16" s="335" t="str">
        <f>IFERROR(VLOOKUP(B16,'إختيار المقررات'!$BL$5:$BN$54,3,0),"")</f>
        <v/>
      </c>
      <c r="E16" s="335"/>
      <c r="F16" s="335"/>
      <c r="G16" s="335"/>
      <c r="H16" s="122" t="str">
        <f>IFERROR(VLOOKUP(D16,'إختيار المقررات'!$K$9:$T$28,9,0),"")</f>
        <v/>
      </c>
      <c r="I16" s="123" t="str">
        <f>IFERROR(IF(VLOOKUP(D16,'إختيار المقررات'!$K$9:$T$28,10,0)=0,"",VLOOKUP(D16,'إختيار المقررات'!$K$9:$T$28,10,0)),"")</f>
        <v/>
      </c>
      <c r="J16" s="120" t="str">
        <f t="shared" si="4"/>
        <v/>
      </c>
      <c r="K16" s="121" t="str">
        <f>IFERROR(VLOOKUP(J16,'إختيار المقررات'!$BL$5:$BM$54,2,0),"")</f>
        <v/>
      </c>
      <c r="L16" s="335" t="str">
        <f>IFERROR(VLOOKUP(J16,'إختيار المقررات'!$BL$5:$BN$54,3,0),"")</f>
        <v/>
      </c>
      <c r="M16" s="335"/>
      <c r="N16" s="335"/>
      <c r="O16" s="335"/>
      <c r="P16" s="124" t="str">
        <f>IFERROR(VLOOKUP(L16,'إختيار المقررات'!$K$9:$T$28,9,0),"")</f>
        <v/>
      </c>
      <c r="Q16" s="123" t="str">
        <f>IFERROR(IF(VLOOKUP(L16,'إختيار المقررات'!$K$9:$T$28,10,0)=0,"",VLOOKUP(L16,'إختيار المقررات'!$K$9:$T$28,10,0)),"")</f>
        <v/>
      </c>
      <c r="R16" s="144"/>
      <c r="S16" s="15"/>
      <c r="T16" s="15"/>
      <c r="U16" s="3"/>
      <c r="V16" s="31" t="str">
        <f>IFERROR(SMALL('إختيار المقررات'!$F$9:$F$27,'إختيار المقررات'!BL11),"")</f>
        <v/>
      </c>
      <c r="W16" s="31" t="str">
        <f>IFERROR(SMALL('إختيار المقررات'!$BK$6:$BK$52,'إختيار المقررات'!BL11),"")</f>
        <v/>
      </c>
      <c r="X16" s="1">
        <v>14</v>
      </c>
      <c r="Y16" s="1" t="str">
        <f t="shared" si="0"/>
        <v/>
      </c>
      <c r="Z16" s="1" t="str">
        <f>IF(LEN(D6)&lt;2,B6,"")</f>
        <v/>
      </c>
      <c r="AA16" s="1" t="str">
        <f t="shared" si="1"/>
        <v/>
      </c>
      <c r="AC16" s="113"/>
      <c r="AD16" s="113"/>
      <c r="AE16" s="389" t="str">
        <f t="shared" si="2"/>
        <v/>
      </c>
      <c r="AF16" s="389"/>
      <c r="AG16" s="389"/>
      <c r="AH16" s="113"/>
      <c r="AI16" s="113"/>
    </row>
    <row r="17" spans="2:35" ht="18.600000000000001" customHeight="1" thickTop="1" thickBot="1" x14ac:dyDescent="0.25">
      <c r="B17" s="120" t="str">
        <f t="shared" si="3"/>
        <v/>
      </c>
      <c r="C17" s="125" t="str">
        <f>IFERROR(VLOOKUP(B17,'إختيار المقررات'!$BL$5:$BM$54,2,0),"")</f>
        <v/>
      </c>
      <c r="D17" s="335" t="str">
        <f>IFERROR(VLOOKUP(B17,'إختيار المقررات'!$BL$5:$BN$54,3,0),"")</f>
        <v/>
      </c>
      <c r="E17" s="335"/>
      <c r="F17" s="335"/>
      <c r="G17" s="335"/>
      <c r="H17" s="122" t="str">
        <f>IFERROR(VLOOKUP(D17,'إختيار المقررات'!$K$9:$T$28,9,0),"")</f>
        <v/>
      </c>
      <c r="I17" s="123" t="str">
        <f>IFERROR(IF(VLOOKUP(D17,'إختيار المقررات'!$K$9:$T$28,10,0)=0,"",VLOOKUP(D17,'إختيار المقررات'!$K$9:$T$28,10,0)),"")</f>
        <v/>
      </c>
      <c r="J17" s="120" t="str">
        <f t="shared" si="4"/>
        <v/>
      </c>
      <c r="K17" s="121" t="str">
        <f>IFERROR(VLOOKUP(J17,'إختيار المقررات'!$BL$5:$BM$54,2,0),"")</f>
        <v/>
      </c>
      <c r="L17" s="335" t="str">
        <f>IFERROR(VLOOKUP(J17,'إختيار المقررات'!$BL$5:$BN$54,3,0),"")</f>
        <v/>
      </c>
      <c r="M17" s="335"/>
      <c r="N17" s="335"/>
      <c r="O17" s="335"/>
      <c r="P17" s="124" t="str">
        <f>IFERROR(VLOOKUP(L17,'إختيار المقررات'!$K$9:$T$28,9,0),"")</f>
        <v/>
      </c>
      <c r="Q17" s="123" t="str">
        <f>IFERROR(IF(VLOOKUP(L17,'إختيار المقررات'!$K$9:$T$28,10,0)=0,"",VLOOKUP(L17,'إختيار المقررات'!$K$9:$T$28,10,0)),"")</f>
        <v/>
      </c>
      <c r="R17" s="144"/>
      <c r="S17" s="15"/>
      <c r="T17" s="15"/>
      <c r="U17" s="3"/>
      <c r="V17" s="31" t="str">
        <f>IFERROR(SMALL('إختيار المقررات'!$F$9:$F$27,'إختيار المقررات'!BL12),"")</f>
        <v/>
      </c>
      <c r="W17" s="31" t="str">
        <f>IFERROR(SMALL('إختيار المقررات'!$BK$6:$BK$52,'إختيار المقررات'!BL12),"")</f>
        <v/>
      </c>
      <c r="X17" s="1">
        <v>15</v>
      </c>
      <c r="Y17" s="1">
        <f t="shared" si="0"/>
        <v>15</v>
      </c>
      <c r="Z17" s="1" t="str">
        <f>IF(LEN(H6)&lt;2,F6,"")</f>
        <v>نوع الثانوية:</v>
      </c>
      <c r="AA17" s="1" t="str">
        <f t="shared" si="1"/>
        <v/>
      </c>
      <c r="AC17" s="113"/>
      <c r="AD17" s="113"/>
      <c r="AE17" s="389" t="str">
        <f t="shared" si="2"/>
        <v/>
      </c>
      <c r="AF17" s="389"/>
      <c r="AG17" s="389"/>
      <c r="AH17" s="113"/>
      <c r="AI17" s="113"/>
    </row>
    <row r="18" spans="2:35" ht="18.600000000000001" customHeight="1" thickTop="1" thickBot="1" x14ac:dyDescent="0.25">
      <c r="B18" s="120" t="str">
        <f t="shared" si="3"/>
        <v/>
      </c>
      <c r="C18" s="125" t="str">
        <f>IFERROR(VLOOKUP(B18,'إختيار المقررات'!$BL$5:$BM$54,2,0),"")</f>
        <v/>
      </c>
      <c r="D18" s="335" t="str">
        <f>IFERROR(VLOOKUP(B18,'إختيار المقررات'!$BL$5:$BN$54,3,0),"")</f>
        <v/>
      </c>
      <c r="E18" s="335"/>
      <c r="F18" s="335"/>
      <c r="G18" s="335"/>
      <c r="H18" s="122" t="str">
        <f>IFERROR(VLOOKUP(D18,'إختيار المقررات'!$K$9:$T$28,9,0),"")</f>
        <v/>
      </c>
      <c r="I18" s="123" t="str">
        <f>IFERROR(IF(VLOOKUP(D18,'إختيار المقررات'!$K$9:$T$28,10,0)=0,"",VLOOKUP(D18,'إختيار المقررات'!$K$9:$T$28,10,0)),"")</f>
        <v/>
      </c>
      <c r="J18" s="120" t="str">
        <f t="shared" si="4"/>
        <v/>
      </c>
      <c r="K18" s="121" t="str">
        <f>IFERROR(VLOOKUP(J18,'إختيار المقررات'!$BL$5:$BM$54,2,0),"")</f>
        <v/>
      </c>
      <c r="L18" s="335" t="str">
        <f>IFERROR(VLOOKUP(J18,'إختيار المقررات'!$BL$5:$BN$54,3,0),"")</f>
        <v/>
      </c>
      <c r="M18" s="335"/>
      <c r="N18" s="335"/>
      <c r="O18" s="335"/>
      <c r="P18" s="124" t="str">
        <f>IFERROR(VLOOKUP(L18,'إختيار المقررات'!$K$9:$T$28,9,0),"")</f>
        <v/>
      </c>
      <c r="Q18" s="123" t="str">
        <f>IFERROR(IF(VLOOKUP(L18,'إختيار المقررات'!$K$9:$T$28,10,0)=0,"",VLOOKUP(L18,'إختيار المقررات'!$K$9:$T$28,10,0)),"")</f>
        <v/>
      </c>
      <c r="R18" s="144"/>
      <c r="S18" s="15"/>
      <c r="T18" s="15"/>
      <c r="U18" s="3"/>
      <c r="V18" s="31" t="str">
        <f>IFERROR(SMALL('إختيار المقررات'!$F$9:$F$27,'إختيار المقررات'!BL13),"")</f>
        <v/>
      </c>
      <c r="W18" s="31" t="str">
        <f>IFERROR(SMALL('إختيار المقررات'!$BK$6:$BK$52,'إختيار المقررات'!BL13),"")</f>
        <v/>
      </c>
      <c r="X18" s="1">
        <v>16</v>
      </c>
      <c r="Y18" s="1">
        <f t="shared" si="0"/>
        <v>16</v>
      </c>
      <c r="Z18" s="1" t="str">
        <f>IF(LEN(K6)&lt;2,J6,"")</f>
        <v>محافظتها:</v>
      </c>
      <c r="AA18" s="1" t="str">
        <f t="shared" si="1"/>
        <v/>
      </c>
      <c r="AC18" s="113"/>
      <c r="AD18" s="113"/>
      <c r="AE18" s="389" t="str">
        <f t="shared" si="2"/>
        <v/>
      </c>
      <c r="AF18" s="389"/>
      <c r="AG18" s="389"/>
      <c r="AH18" s="113"/>
      <c r="AI18" s="113"/>
    </row>
    <row r="19" spans="2:35" ht="9.6" customHeight="1" thickTop="1" thickBot="1" x14ac:dyDescent="0.25">
      <c r="B19" s="366" t="e">
        <f>IF('إدخال البيانات'!F1&lt;&gt;"",'إدخال البيانات'!A2,"")</f>
        <v>#N/A</v>
      </c>
      <c r="C19" s="366"/>
      <c r="D19" s="366"/>
      <c r="E19" s="366"/>
      <c r="F19" s="366"/>
      <c r="G19" s="366"/>
      <c r="H19" s="366"/>
      <c r="I19" s="366"/>
      <c r="J19" s="366"/>
      <c r="K19" s="366"/>
      <c r="L19" s="366"/>
      <c r="M19" s="366"/>
      <c r="N19" s="366"/>
      <c r="O19" s="366"/>
      <c r="P19" s="366"/>
      <c r="Q19" s="366"/>
      <c r="R19" s="366"/>
      <c r="S19" s="15"/>
      <c r="T19" s="15"/>
      <c r="U19" s="3"/>
      <c r="V19" s="31" t="str">
        <f>IFERROR(SMALL('إختيار المقررات'!$F$9:$F$27,'إختيار المقررات'!BL14),"")</f>
        <v/>
      </c>
      <c r="W19" s="31" t="str">
        <f>IFERROR(SMALL('إختيار المقررات'!$BK$6:$BK$52,'إختيار المقررات'!BL14),"")</f>
        <v/>
      </c>
      <c r="X19" s="1">
        <v>17</v>
      </c>
      <c r="Y19" s="1">
        <f t="shared" si="0"/>
        <v>17</v>
      </c>
      <c r="Z19" s="1" t="str">
        <f>IF(LEN(P6)&lt;2,N6,"")</f>
        <v>عامها:</v>
      </c>
      <c r="AA19" s="1" t="str">
        <f t="shared" si="1"/>
        <v/>
      </c>
      <c r="AC19" s="113"/>
      <c r="AD19" s="113"/>
      <c r="AE19" s="389" t="str">
        <f t="shared" si="2"/>
        <v/>
      </c>
      <c r="AF19" s="389"/>
      <c r="AG19" s="389"/>
      <c r="AH19" s="113"/>
      <c r="AI19" s="113"/>
    </row>
    <row r="20" spans="2:35" ht="9.6" customHeight="1" thickTop="1" thickBot="1" x14ac:dyDescent="0.25">
      <c r="B20" s="366"/>
      <c r="C20" s="366"/>
      <c r="D20" s="366"/>
      <c r="E20" s="366"/>
      <c r="F20" s="366"/>
      <c r="G20" s="366"/>
      <c r="H20" s="366"/>
      <c r="I20" s="366"/>
      <c r="J20" s="366"/>
      <c r="K20" s="366"/>
      <c r="L20" s="366"/>
      <c r="M20" s="366"/>
      <c r="N20" s="366"/>
      <c r="O20" s="366"/>
      <c r="P20" s="366"/>
      <c r="Q20" s="366"/>
      <c r="R20" s="366"/>
      <c r="S20" s="15"/>
      <c r="T20" s="15"/>
      <c r="U20" s="3"/>
      <c r="V20" s="31" t="str">
        <f>IFERROR(SMALL('إختيار المقررات'!$F$9:$F$27,'إختيار المقررات'!BL15),"")</f>
        <v/>
      </c>
      <c r="W20" s="31" t="str">
        <f>IFERROR(SMALL('إختيار المقررات'!$BK$6:$BK$52,'إختيار المقررات'!BL15),"")</f>
        <v/>
      </c>
      <c r="X20" s="1">
        <v>18</v>
      </c>
      <c r="Y20" s="1">
        <f t="shared" si="0"/>
        <v>18</v>
      </c>
      <c r="Z20" s="1" t="str">
        <f>IF(LEN(D7)&lt;2,B7,"")</f>
        <v>الموبايل:</v>
      </c>
      <c r="AA20" s="1" t="str">
        <f t="shared" si="1"/>
        <v/>
      </c>
      <c r="AC20" s="113"/>
      <c r="AD20" s="113"/>
      <c r="AE20" s="389" t="str">
        <f t="shared" si="2"/>
        <v/>
      </c>
      <c r="AF20" s="389"/>
      <c r="AG20" s="389"/>
      <c r="AH20" s="113"/>
      <c r="AI20" s="113"/>
    </row>
    <row r="21" spans="2:35" ht="22.9" customHeight="1" thickTop="1" thickBot="1" x14ac:dyDescent="0.25">
      <c r="B21" s="367"/>
      <c r="C21" s="367"/>
      <c r="D21" s="367"/>
      <c r="E21" s="367"/>
      <c r="F21" s="367"/>
      <c r="G21" s="367"/>
      <c r="H21" s="367"/>
      <c r="I21" s="367"/>
      <c r="J21" s="367"/>
      <c r="K21" s="367"/>
      <c r="L21" s="367"/>
      <c r="M21" s="367"/>
      <c r="N21" s="367"/>
      <c r="O21" s="367"/>
      <c r="P21" s="367"/>
      <c r="Q21" s="367"/>
      <c r="R21" s="367"/>
      <c r="S21" s="15"/>
      <c r="T21" s="15"/>
      <c r="U21" s="3"/>
      <c r="V21" s="31" t="str">
        <f>IFERROR(SMALL('إختيار المقررات'!$F$9:$F$27,'إختيار المقررات'!BL16),"")</f>
        <v/>
      </c>
      <c r="X21" s="1">
        <v>19</v>
      </c>
      <c r="Y21" s="1">
        <f t="shared" si="0"/>
        <v>19</v>
      </c>
      <c r="Z21" s="1" t="str">
        <f>IF(LEN(H7)&lt;2,F7,"")</f>
        <v>الهاتف:</v>
      </c>
      <c r="AA21" s="1" t="str">
        <f t="shared" si="1"/>
        <v/>
      </c>
      <c r="AC21" s="113"/>
      <c r="AD21" s="113"/>
      <c r="AE21" s="389" t="str">
        <f t="shared" si="2"/>
        <v/>
      </c>
      <c r="AF21" s="389"/>
      <c r="AG21" s="389"/>
      <c r="AH21" s="113"/>
      <c r="AI21" s="113"/>
    </row>
    <row r="22" spans="2:35" ht="12" customHeight="1" thickTop="1" x14ac:dyDescent="0.2">
      <c r="B22" s="416" t="s">
        <v>150</v>
      </c>
      <c r="C22" s="336"/>
      <c r="D22" s="336"/>
      <c r="E22" s="336"/>
      <c r="F22" s="142">
        <f>'إختيار المقررات'!AH16</f>
        <v>0</v>
      </c>
      <c r="G22" s="336" t="s">
        <v>151</v>
      </c>
      <c r="H22" s="336"/>
      <c r="I22" s="336"/>
      <c r="J22" s="336"/>
      <c r="K22" s="352">
        <f>'إختيار المقررات'!AH17</f>
        <v>0</v>
      </c>
      <c r="L22" s="352"/>
      <c r="M22" s="336" t="s">
        <v>153</v>
      </c>
      <c r="N22" s="336"/>
      <c r="O22" s="336"/>
      <c r="P22" s="336"/>
      <c r="Q22" s="352">
        <f>'إختيار المقررات'!AH18</f>
        <v>0</v>
      </c>
      <c r="R22" s="411"/>
      <c r="S22" s="16"/>
      <c r="V22" s="31" t="str">
        <f>IFERROR(SMALL('إختيار المقررات'!$F$9:$F$27,'إختيار المقررات'!BL17),"")</f>
        <v/>
      </c>
      <c r="X22" s="1">
        <v>20</v>
      </c>
      <c r="Y22" s="1">
        <f t="shared" si="0"/>
        <v>20</v>
      </c>
      <c r="Z22" s="1" t="str">
        <f>IF(LEN(K7)&lt;2,J7,"")</f>
        <v>العنوان :</v>
      </c>
      <c r="AC22" s="113"/>
      <c r="AD22" s="113"/>
      <c r="AE22" s="389" t="str">
        <f t="shared" si="2"/>
        <v/>
      </c>
      <c r="AF22" s="389"/>
      <c r="AG22" s="389"/>
      <c r="AH22" s="113"/>
      <c r="AI22" s="113"/>
    </row>
    <row r="23" spans="2:35" ht="12" customHeight="1" x14ac:dyDescent="0.2">
      <c r="B23" s="412" t="s">
        <v>117</v>
      </c>
      <c r="C23" s="413"/>
      <c r="D23" s="413"/>
      <c r="E23" s="414">
        <f>'إختيار المقررات'!D5</f>
        <v>0</v>
      </c>
      <c r="F23" s="414"/>
      <c r="G23" s="414"/>
      <c r="H23" s="414"/>
      <c r="I23" s="415"/>
      <c r="J23" s="126" t="s">
        <v>216</v>
      </c>
      <c r="K23" s="332" t="e">
        <f>'إختيار المقررات'!P5</f>
        <v>#N/A</v>
      </c>
      <c r="L23" s="332"/>
      <c r="M23" s="143" t="s">
        <v>119</v>
      </c>
      <c r="N23" s="344" t="e">
        <f>'إختيار المقررات'!V5</f>
        <v>#N/A</v>
      </c>
      <c r="O23" s="344"/>
      <c r="P23" s="127"/>
      <c r="Q23" s="127"/>
      <c r="R23" s="127"/>
      <c r="V23" s="31" t="str">
        <f>IFERROR(SMALL('إختيار المقررات'!$F$9:$F$27,'إختيار المقررات'!BL18),"")</f>
        <v/>
      </c>
      <c r="Y23" s="1" t="str">
        <f t="shared" si="0"/>
        <v/>
      </c>
      <c r="AC23" s="113"/>
      <c r="AD23" s="113"/>
      <c r="AE23" s="390"/>
      <c r="AF23" s="390"/>
      <c r="AG23" s="390"/>
      <c r="AH23" s="113"/>
      <c r="AI23" s="113"/>
    </row>
    <row r="24" spans="2:35" ht="12" customHeight="1" x14ac:dyDescent="0.2">
      <c r="B24" s="370" t="s">
        <v>136</v>
      </c>
      <c r="C24" s="371"/>
      <c r="D24" s="371"/>
      <c r="E24" s="381" t="e">
        <f>'إختيار المقررات'!AH9</f>
        <v>#N/A</v>
      </c>
      <c r="F24" s="381"/>
      <c r="G24" s="382"/>
      <c r="H24" s="402" t="s">
        <v>140</v>
      </c>
      <c r="I24" s="395"/>
      <c r="J24" s="395"/>
      <c r="K24" s="405" t="e">
        <f>'إختيار المقررات'!AB5</f>
        <v>#N/A</v>
      </c>
      <c r="L24" s="406"/>
      <c r="M24" s="395" t="s">
        <v>217</v>
      </c>
      <c r="N24" s="395"/>
      <c r="O24" s="395" t="s">
        <v>218</v>
      </c>
      <c r="P24" s="395"/>
      <c r="Q24" s="395" t="s">
        <v>219</v>
      </c>
      <c r="R24" s="398"/>
      <c r="V24" s="31" t="str">
        <f>IFERROR(SMALL('إختيار المقررات'!$F$9:$F$27,'إختيار المقررات'!BL19),"")</f>
        <v/>
      </c>
      <c r="Y24" s="1" t="str">
        <f t="shared" si="0"/>
        <v/>
      </c>
      <c r="AC24" s="113"/>
      <c r="AD24" s="113"/>
      <c r="AE24" s="390"/>
      <c r="AF24" s="390"/>
      <c r="AG24" s="390"/>
      <c r="AH24" s="113"/>
      <c r="AI24" s="113"/>
    </row>
    <row r="25" spans="2:35" ht="12" customHeight="1" x14ac:dyDescent="0.2">
      <c r="B25" s="370" t="s">
        <v>220</v>
      </c>
      <c r="C25" s="371"/>
      <c r="D25" s="371"/>
      <c r="E25" s="355">
        <f>'إختيار المقررات'!AH10</f>
        <v>0</v>
      </c>
      <c r="F25" s="355"/>
      <c r="G25" s="356"/>
      <c r="H25" s="403"/>
      <c r="I25" s="396"/>
      <c r="J25" s="396"/>
      <c r="K25" s="407"/>
      <c r="L25" s="408"/>
      <c r="M25" s="396"/>
      <c r="N25" s="396"/>
      <c r="O25" s="396"/>
      <c r="P25" s="396"/>
      <c r="Q25" s="396"/>
      <c r="R25" s="399"/>
      <c r="V25" s="31" t="str">
        <f>IFERROR(SMALL('إختيار المقررات'!$F$9:$F$27,'إختيار المقررات'!BL20),"")</f>
        <v/>
      </c>
      <c r="Y25" s="1" t="str">
        <f t="shared" si="0"/>
        <v/>
      </c>
      <c r="AC25" s="113"/>
      <c r="AD25" s="113"/>
      <c r="AE25" s="390"/>
      <c r="AF25" s="390"/>
      <c r="AG25" s="390"/>
      <c r="AH25" s="113"/>
      <c r="AI25" s="113"/>
    </row>
    <row r="26" spans="2:35" ht="12" customHeight="1" x14ac:dyDescent="0.2">
      <c r="B26" s="419" t="s">
        <v>127</v>
      </c>
      <c r="C26" s="420"/>
      <c r="D26" s="420"/>
      <c r="E26" s="421" t="e">
        <f>'إختيار المقررات'!AH7</f>
        <v>#N/A</v>
      </c>
      <c r="F26" s="421"/>
      <c r="G26" s="422"/>
      <c r="H26" s="404"/>
      <c r="I26" s="397"/>
      <c r="J26" s="397"/>
      <c r="K26" s="409"/>
      <c r="L26" s="410"/>
      <c r="M26" s="396"/>
      <c r="N26" s="396"/>
      <c r="O26" s="396"/>
      <c r="P26" s="396"/>
      <c r="Q26" s="396"/>
      <c r="R26" s="399"/>
      <c r="AC26" s="113"/>
      <c r="AD26" s="113"/>
      <c r="AE26" s="390"/>
      <c r="AF26" s="390"/>
      <c r="AG26" s="390"/>
      <c r="AH26" s="113"/>
      <c r="AI26" s="113"/>
    </row>
    <row r="27" spans="2:35" ht="12" customHeight="1" x14ac:dyDescent="0.2">
      <c r="B27" s="370" t="s">
        <v>133</v>
      </c>
      <c r="C27" s="371"/>
      <c r="D27" s="371"/>
      <c r="E27" s="355" t="e">
        <f>'إختيار المقررات'!AH8</f>
        <v>#N/A</v>
      </c>
      <c r="F27" s="355"/>
      <c r="G27" s="356"/>
      <c r="H27" s="391" t="s">
        <v>143</v>
      </c>
      <c r="I27" s="392"/>
      <c r="J27" s="128" t="str">
        <f>'إختيار المقررات'!AH13</f>
        <v>لا</v>
      </c>
      <c r="K27" s="128"/>
      <c r="L27" s="129"/>
      <c r="M27" s="396"/>
      <c r="N27" s="396"/>
      <c r="O27" s="396"/>
      <c r="P27" s="396"/>
      <c r="Q27" s="396"/>
      <c r="R27" s="399"/>
      <c r="V27" s="31" t="str">
        <f>IFERROR(SMALL('إختيار المقررات'!$U$20:$U$32,'إختيار المقررات'!V28),"")</f>
        <v/>
      </c>
      <c r="AC27" s="113"/>
      <c r="AD27" s="113"/>
      <c r="AE27" s="113"/>
      <c r="AF27" s="113"/>
      <c r="AG27" s="113"/>
      <c r="AH27" s="113"/>
      <c r="AI27" s="113"/>
    </row>
    <row r="28" spans="2:35" ht="12" customHeight="1" x14ac:dyDescent="0.2">
      <c r="B28" s="417" t="s">
        <v>221</v>
      </c>
      <c r="C28" s="418"/>
      <c r="D28" s="418"/>
      <c r="E28" s="325" t="e">
        <f>IF(AJ1&gt;0,"لم يتم التسجيل بنجاح",'إختيار المقررات'!AH12)</f>
        <v>#N/A</v>
      </c>
      <c r="F28" s="325"/>
      <c r="G28" s="325"/>
      <c r="H28" s="130"/>
      <c r="I28" s="130"/>
      <c r="J28" s="131"/>
      <c r="K28" s="131"/>
      <c r="L28" s="132"/>
      <c r="M28" s="396"/>
      <c r="N28" s="396"/>
      <c r="O28" s="396"/>
      <c r="P28" s="396"/>
      <c r="Q28" s="396"/>
      <c r="R28" s="399"/>
      <c r="AC28" s="113"/>
      <c r="AD28" s="113"/>
      <c r="AE28" s="113"/>
      <c r="AF28" s="113"/>
      <c r="AG28" s="113"/>
      <c r="AH28" s="113"/>
      <c r="AI28" s="113"/>
    </row>
    <row r="29" spans="2:35" ht="12" customHeight="1" x14ac:dyDescent="0.2">
      <c r="B29" s="319" t="str">
        <f>'إختيار المقررات'!V12</f>
        <v>منقطع عن التسجيل في</v>
      </c>
      <c r="C29" s="320"/>
      <c r="D29" s="320"/>
      <c r="E29" s="320"/>
      <c r="F29" s="320"/>
      <c r="G29" s="320"/>
      <c r="H29" s="320"/>
      <c r="I29" s="320"/>
      <c r="J29" s="320"/>
      <c r="K29" s="320"/>
      <c r="L29" s="321"/>
      <c r="M29" s="396"/>
      <c r="N29" s="396"/>
      <c r="O29" s="396"/>
      <c r="P29" s="396"/>
      <c r="Q29" s="396"/>
      <c r="R29" s="399"/>
      <c r="V29" s="31" t="str">
        <f>IFERROR(SMALL('إختيار المقررات'!$U$20:$U$32,'إختيار المقررات'!V30),"")</f>
        <v/>
      </c>
      <c r="AC29" s="113"/>
      <c r="AD29" s="113"/>
      <c r="AE29" s="113"/>
      <c r="AF29" s="113"/>
      <c r="AG29" s="113"/>
      <c r="AH29" s="113"/>
      <c r="AI29" s="113"/>
    </row>
    <row r="30" spans="2:35" ht="12" customHeight="1" x14ac:dyDescent="0.2">
      <c r="B30" s="322" t="str">
        <f>'إختيار المقررات'!V13</f>
        <v/>
      </c>
      <c r="C30" s="323"/>
      <c r="D30" s="323"/>
      <c r="E30" s="323"/>
      <c r="F30" s="323"/>
      <c r="G30" s="323" t="str">
        <f>'إختيار المقررات'!V14</f>
        <v/>
      </c>
      <c r="H30" s="323"/>
      <c r="I30" s="323"/>
      <c r="J30" s="323"/>
      <c r="K30" s="323"/>
      <c r="L30" s="324"/>
      <c r="M30" s="396"/>
      <c r="N30" s="396"/>
      <c r="O30" s="396"/>
      <c r="P30" s="396"/>
      <c r="Q30" s="396"/>
      <c r="R30" s="399"/>
      <c r="AC30" s="113"/>
      <c r="AD30" s="113"/>
      <c r="AE30" s="113"/>
      <c r="AF30" s="113"/>
      <c r="AG30" s="113"/>
      <c r="AH30" s="113"/>
      <c r="AI30" s="113"/>
    </row>
    <row r="31" spans="2:35" ht="12" customHeight="1" x14ac:dyDescent="0.2">
      <c r="B31" s="322" t="str">
        <f>'إختيار المقررات'!V15</f>
        <v/>
      </c>
      <c r="C31" s="323"/>
      <c r="D31" s="323"/>
      <c r="E31" s="323"/>
      <c r="F31" s="323"/>
      <c r="G31" s="323" t="str">
        <f>'إختيار المقررات'!V16</f>
        <v/>
      </c>
      <c r="H31" s="323"/>
      <c r="I31" s="323"/>
      <c r="J31" s="323"/>
      <c r="K31" s="323"/>
      <c r="L31" s="324"/>
      <c r="M31" s="396"/>
      <c r="N31" s="396"/>
      <c r="O31" s="396"/>
      <c r="P31" s="396"/>
      <c r="Q31" s="396"/>
      <c r="R31" s="399"/>
      <c r="V31" s="31" t="str">
        <f>IFERROR(SMALL('إختيار المقررات'!$U$20:$U$32,'إختيار المقررات'!V31),"")</f>
        <v/>
      </c>
      <c r="AC31" s="113"/>
      <c r="AD31" s="113"/>
      <c r="AE31" s="113"/>
      <c r="AF31" s="113"/>
      <c r="AG31" s="113"/>
      <c r="AH31" s="113"/>
      <c r="AI31" s="113"/>
    </row>
    <row r="32" spans="2:35" ht="12" customHeight="1" x14ac:dyDescent="0.2">
      <c r="B32" s="393" t="str">
        <f>'إختيار المقررات'!V16</f>
        <v/>
      </c>
      <c r="C32" s="394"/>
      <c r="D32" s="394"/>
      <c r="E32" s="394"/>
      <c r="F32" s="394"/>
      <c r="G32" s="141"/>
      <c r="H32" s="141"/>
      <c r="I32" s="141"/>
      <c r="J32" s="141"/>
      <c r="K32" s="141"/>
      <c r="L32" s="133"/>
      <c r="M32" s="397"/>
      <c r="N32" s="397"/>
      <c r="O32" s="397"/>
      <c r="P32" s="397"/>
      <c r="Q32" s="397"/>
      <c r="R32" s="400"/>
      <c r="AC32" s="113"/>
      <c r="AD32" s="113"/>
      <c r="AE32" s="113"/>
      <c r="AF32" s="113"/>
      <c r="AG32" s="113"/>
      <c r="AH32" s="113"/>
      <c r="AI32" s="113"/>
    </row>
    <row r="33" spans="2:35" ht="17.25" customHeight="1" x14ac:dyDescent="0.2">
      <c r="B33" s="377" t="s">
        <v>222</v>
      </c>
      <c r="C33" s="378"/>
      <c r="D33" s="378"/>
      <c r="E33" s="378"/>
      <c r="F33" s="378"/>
      <c r="G33" s="378"/>
      <c r="H33" s="378"/>
      <c r="I33" s="378"/>
      <c r="J33" s="378"/>
      <c r="K33" s="378"/>
      <c r="L33" s="378"/>
      <c r="M33" s="378"/>
      <c r="N33" s="378"/>
      <c r="O33" s="378"/>
      <c r="P33" s="378"/>
      <c r="Q33" s="378"/>
      <c r="R33" s="379"/>
      <c r="V33" s="31" t="str">
        <f>IFERROR(SMALL('إختيار المقررات'!$U$20:$U$32,'إختيار المقررات'!V32),"")</f>
        <v/>
      </c>
      <c r="AC33" s="113"/>
      <c r="AD33" s="113"/>
      <c r="AE33" s="113"/>
      <c r="AF33" s="113"/>
      <c r="AG33" s="113"/>
      <c r="AH33" s="113"/>
      <c r="AI33" s="113"/>
    </row>
    <row r="34" spans="2:35" ht="16.5" customHeight="1" x14ac:dyDescent="0.2">
      <c r="B34" s="373" t="s">
        <v>223</v>
      </c>
      <c r="C34" s="373"/>
      <c r="D34" s="373"/>
      <c r="E34" s="373"/>
      <c r="F34" s="373"/>
      <c r="G34" s="373"/>
      <c r="H34" s="373"/>
      <c r="I34" s="373"/>
      <c r="J34" s="373"/>
      <c r="K34" s="373"/>
      <c r="L34" s="373"/>
      <c r="M34" s="373"/>
      <c r="N34" s="373"/>
      <c r="O34" s="373"/>
      <c r="P34" s="373"/>
      <c r="Q34" s="373"/>
      <c r="R34" s="373"/>
      <c r="AC34" s="113"/>
      <c r="AD34" s="113"/>
      <c r="AE34" s="113"/>
      <c r="AF34" s="113"/>
      <c r="AG34" s="113"/>
      <c r="AH34" s="113"/>
      <c r="AI34" s="113"/>
    </row>
    <row r="35" spans="2:35" ht="24" customHeight="1" x14ac:dyDescent="0.2">
      <c r="B35" s="318" t="s">
        <v>224</v>
      </c>
      <c r="C35" s="318"/>
      <c r="D35" s="318"/>
      <c r="E35" s="318"/>
      <c r="F35" s="373" t="e">
        <f>IF(AJ1&gt;0,"لم يتم التسجيل بنجاح",'إختيار المقررات'!AH14)</f>
        <v>#N/A</v>
      </c>
      <c r="G35" s="373"/>
      <c r="H35" s="318" t="str">
        <f>IF(D4="أنثى","ليرة سورية فقط لا غير من الطالبة","ليرة سورية فقط لا غير من الطالب")</f>
        <v>ليرة سورية فقط لا غير من الطالب</v>
      </c>
      <c r="I35" s="318"/>
      <c r="J35" s="318"/>
      <c r="K35" s="318"/>
      <c r="L35" s="318"/>
      <c r="M35" s="380" t="str">
        <f>H2</f>
        <v/>
      </c>
      <c r="N35" s="380"/>
      <c r="O35" s="380"/>
      <c r="P35" s="380"/>
      <c r="Q35" s="380"/>
      <c r="R35" s="380"/>
      <c r="AC35" s="113"/>
      <c r="AD35" s="113"/>
      <c r="AE35" s="113"/>
      <c r="AF35" s="113"/>
      <c r="AG35" s="113"/>
      <c r="AH35" s="113"/>
      <c r="AI35" s="113"/>
    </row>
    <row r="36" spans="2:35" ht="24" customHeight="1" x14ac:dyDescent="0.2">
      <c r="B36" s="318" t="str">
        <f>IF(D4="أنثى","رقمها الامتحاني","رقمه الامتحاني")</f>
        <v>رقمه الامتحاني</v>
      </c>
      <c r="C36" s="318"/>
      <c r="D36" s="318"/>
      <c r="E36" s="373">
        <f>D2</f>
        <v>0</v>
      </c>
      <c r="F36" s="373"/>
      <c r="G36" s="318" t="s">
        <v>225</v>
      </c>
      <c r="H36" s="318"/>
      <c r="I36" s="318"/>
      <c r="J36" s="318"/>
      <c r="K36" s="318"/>
      <c r="L36" s="318"/>
      <c r="M36" s="318"/>
      <c r="N36" s="318"/>
      <c r="O36" s="318"/>
      <c r="P36" s="318"/>
      <c r="Q36" s="318"/>
      <c r="R36" s="318"/>
      <c r="AC36" s="113"/>
      <c r="AD36" s="113"/>
      <c r="AE36" s="113"/>
      <c r="AF36" s="113"/>
      <c r="AG36" s="113"/>
      <c r="AH36" s="113"/>
      <c r="AI36" s="113"/>
    </row>
    <row r="37" spans="2:35" ht="10.5" customHeight="1" x14ac:dyDescent="0.2">
      <c r="B37" s="134"/>
      <c r="C37" s="145"/>
      <c r="D37" s="375"/>
      <c r="E37" s="375"/>
      <c r="F37" s="375"/>
      <c r="G37" s="375"/>
      <c r="H37" s="375"/>
      <c r="I37" s="135"/>
      <c r="J37" s="135"/>
      <c r="K37" s="134"/>
      <c r="L37" s="145"/>
      <c r="M37" s="375"/>
      <c r="N37" s="375"/>
      <c r="O37" s="375"/>
      <c r="P37" s="375"/>
      <c r="Q37" s="135"/>
      <c r="R37" s="135"/>
    </row>
    <row r="38" spans="2:35" ht="10.5" customHeight="1" x14ac:dyDescent="0.2">
      <c r="B38" s="136"/>
      <c r="C38" s="146"/>
      <c r="D38" s="376"/>
      <c r="E38" s="376"/>
      <c r="F38" s="376"/>
      <c r="G38" s="376"/>
      <c r="H38" s="376"/>
      <c r="I38" s="137"/>
      <c r="J38" s="137"/>
      <c r="K38" s="136"/>
      <c r="L38" s="146"/>
      <c r="M38" s="376"/>
      <c r="N38" s="376"/>
      <c r="O38" s="376"/>
      <c r="P38" s="376"/>
      <c r="Q38" s="137"/>
      <c r="R38" s="137"/>
    </row>
    <row r="39" spans="2:35" ht="21" customHeight="1" x14ac:dyDescent="0.2">
      <c r="B39" s="374" t="s">
        <v>148</v>
      </c>
      <c r="C39" s="374"/>
      <c r="D39" s="374"/>
      <c r="E39" s="374"/>
      <c r="F39" s="374"/>
      <c r="G39" s="374"/>
      <c r="H39" s="374"/>
      <c r="I39" s="374"/>
      <c r="J39" s="374"/>
      <c r="K39" s="374"/>
      <c r="L39" s="374"/>
      <c r="M39" s="374"/>
      <c r="N39" s="374"/>
      <c r="O39" s="374"/>
      <c r="P39" s="374"/>
      <c r="Q39" s="374"/>
      <c r="R39" s="374"/>
    </row>
    <row r="40" spans="2:35" ht="15.75" customHeight="1" x14ac:dyDescent="0.2">
      <c r="B40" s="372" t="s">
        <v>223</v>
      </c>
      <c r="C40" s="372"/>
      <c r="D40" s="372"/>
      <c r="E40" s="372"/>
      <c r="F40" s="372"/>
      <c r="G40" s="372"/>
      <c r="H40" s="372"/>
      <c r="I40" s="372"/>
      <c r="J40" s="372"/>
      <c r="K40" s="372"/>
      <c r="L40" s="372"/>
      <c r="M40" s="372"/>
      <c r="N40" s="372"/>
      <c r="O40" s="372"/>
      <c r="P40" s="372"/>
      <c r="Q40" s="372"/>
      <c r="R40" s="372"/>
    </row>
    <row r="41" spans="2:35" ht="22.5" customHeight="1" x14ac:dyDescent="0.2">
      <c r="B41" s="318" t="s">
        <v>224</v>
      </c>
      <c r="C41" s="318"/>
      <c r="D41" s="318"/>
      <c r="E41" s="318"/>
      <c r="F41" s="373" t="e">
        <f>IF(AJ1&gt;0,"لم يتم التسجيل بنجاح",'إختيار المقررات'!AH15)</f>
        <v>#N/A</v>
      </c>
      <c r="G41" s="373"/>
      <c r="H41" s="318" t="str">
        <f>H35</f>
        <v>ليرة سورية فقط لا غير من الطالب</v>
      </c>
      <c r="I41" s="318"/>
      <c r="J41" s="318"/>
      <c r="K41" s="318"/>
      <c r="L41" s="380" t="str">
        <f>M35</f>
        <v/>
      </c>
      <c r="M41" s="380"/>
      <c r="N41" s="380"/>
      <c r="O41" s="380"/>
      <c r="P41" s="380"/>
      <c r="Q41" s="380"/>
      <c r="R41" s="380"/>
    </row>
    <row r="42" spans="2:35" ht="22.5" customHeight="1" x14ac:dyDescent="0.2">
      <c r="B42" s="368" t="str">
        <f>B36</f>
        <v>رقمه الامتحاني</v>
      </c>
      <c r="C42" s="368"/>
      <c r="D42" s="368"/>
      <c r="E42" s="369">
        <f>E36</f>
        <v>0</v>
      </c>
      <c r="F42" s="369"/>
      <c r="G42" s="368" t="s">
        <v>225</v>
      </c>
      <c r="H42" s="368"/>
      <c r="I42" s="368"/>
      <c r="J42" s="368"/>
      <c r="K42" s="368"/>
      <c r="L42" s="368"/>
      <c r="M42" s="368"/>
      <c r="N42" s="368"/>
      <c r="O42" s="368"/>
      <c r="P42" s="368"/>
      <c r="Q42" s="368"/>
      <c r="R42" s="368"/>
    </row>
    <row r="43" spans="2:35" ht="17.25" customHeight="1" x14ac:dyDescent="0.2">
      <c r="B43" s="138"/>
      <c r="C43" s="138"/>
      <c r="D43" s="138"/>
      <c r="E43" s="138"/>
      <c r="F43" s="138"/>
      <c r="G43" s="138"/>
      <c r="H43" s="138"/>
      <c r="I43" s="138"/>
      <c r="J43" s="138"/>
      <c r="K43" s="138"/>
      <c r="L43" s="138"/>
      <c r="M43" s="138"/>
      <c r="N43" s="138"/>
      <c r="O43" s="138"/>
      <c r="P43" s="138"/>
      <c r="Q43" s="138"/>
      <c r="R43" s="138"/>
    </row>
    <row r="44" spans="2:35" ht="23.25" customHeight="1" thickBot="1" x14ac:dyDescent="0.25">
      <c r="B44" s="139"/>
      <c r="C44" s="139"/>
      <c r="D44" s="139"/>
      <c r="E44" s="139"/>
      <c r="F44" s="139"/>
      <c r="G44" s="139"/>
      <c r="H44" s="139"/>
      <c r="I44" s="139"/>
      <c r="J44" s="139"/>
      <c r="K44" s="139"/>
      <c r="L44" s="139"/>
      <c r="M44" s="139"/>
      <c r="N44" s="139"/>
      <c r="O44" s="139"/>
      <c r="P44" s="139"/>
      <c r="Q44" s="139"/>
      <c r="R44" s="139"/>
    </row>
    <row r="45" spans="2:35" ht="20.25" customHeight="1" thickTop="1" x14ac:dyDescent="0.2">
      <c r="B45" s="35"/>
      <c r="C45" s="35"/>
      <c r="D45" s="35"/>
      <c r="E45" s="35"/>
      <c r="F45" s="35"/>
      <c r="I45" s="17"/>
      <c r="J45" s="17"/>
      <c r="K45" s="17"/>
      <c r="L45" s="17"/>
      <c r="P45" s="17"/>
      <c r="Q45" s="17"/>
      <c r="R45" s="17"/>
    </row>
    <row r="46" spans="2:35" ht="14.25" x14ac:dyDescent="0.2">
      <c r="B46" s="35"/>
      <c r="C46" s="35"/>
      <c r="D46" s="35"/>
      <c r="E46" s="35"/>
      <c r="F46" s="35"/>
      <c r="G46" s="36"/>
      <c r="H46" s="36"/>
      <c r="I46" s="36"/>
      <c r="J46" s="36"/>
      <c r="K46" s="36"/>
      <c r="L46" s="36"/>
      <c r="M46" s="36"/>
      <c r="N46" s="36"/>
      <c r="O46" s="36"/>
      <c r="P46" s="36"/>
      <c r="Q46" s="36"/>
      <c r="R46" s="36"/>
    </row>
    <row r="47" spans="2:35" ht="7.5" customHeight="1" x14ac:dyDescent="0.2">
      <c r="B47" s="35"/>
      <c r="C47" s="35"/>
      <c r="D47" s="35"/>
      <c r="E47" s="35"/>
      <c r="F47" s="35"/>
      <c r="G47" s="36"/>
      <c r="H47" s="36"/>
      <c r="I47" s="36"/>
      <c r="J47" s="36"/>
      <c r="K47" s="36"/>
      <c r="L47" s="36"/>
      <c r="M47" s="36"/>
      <c r="N47" s="36"/>
      <c r="O47" s="36"/>
      <c r="P47" s="36"/>
      <c r="Q47" s="36"/>
      <c r="R47" s="36"/>
    </row>
  </sheetData>
  <sheetProtection algorithmName="SHA-512" hashValue="y0CpxRm6K97VzE0e3B0DR1MrvTHMu86jVUy0WllQ8KtY9VT+w4XZsV3hlFiUeZYqkzr3AX3/b9XGgbWul3JnBA==" saltValue="SacSV6dJ4zLftrKp+M/RxA==" spinCount="100000" sheet="1" selectLockedCells="1" selectUnlockedCells="1"/>
  <mergeCells count="140">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D18:G18"/>
    <mergeCell ref="L18:O18"/>
    <mergeCell ref="B22:E22"/>
    <mergeCell ref="B28:D28"/>
    <mergeCell ref="B26:D26"/>
    <mergeCell ref="E26:G26"/>
    <mergeCell ref="B27:D27"/>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K22:L22"/>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5:G25"/>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19:R21"/>
    <mergeCell ref="N6:O6"/>
    <mergeCell ref="K6:M6"/>
    <mergeCell ref="P6:R6"/>
    <mergeCell ref="F5:G5"/>
    <mergeCell ref="N5:O5"/>
    <mergeCell ref="B5:C5"/>
    <mergeCell ref="D5:E5"/>
    <mergeCell ref="H6:I6"/>
    <mergeCell ref="H5:I5"/>
    <mergeCell ref="K5:M5"/>
    <mergeCell ref="P5:R5"/>
    <mergeCell ref="M2:N2"/>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H41:K41"/>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s>
  <conditionalFormatting sqref="L12:O18">
    <cfRule type="containsBlanks" dxfId="25" priority="10">
      <formula>LEN(TRIM(L12))=0</formula>
    </cfRule>
  </conditionalFormatting>
  <conditionalFormatting sqref="C11:I18">
    <cfRule type="containsBlanks" dxfId="24" priority="9">
      <formula>LEN(TRIM(C11))=0</formula>
    </cfRule>
  </conditionalFormatting>
  <conditionalFormatting sqref="K11:Q11 P12:Q18 K12:K18">
    <cfRule type="containsBlanks" dxfId="23" priority="8">
      <formula>LEN(TRIM(K11))=0</formula>
    </cfRule>
  </conditionalFormatting>
  <conditionalFormatting sqref="B38:R40 B46:R47 B42:R43 B41:H41 L41:R41">
    <cfRule type="expression" dxfId="22" priority="6">
      <formula>$J$27="لا"</formula>
    </cfRule>
  </conditionalFormatting>
  <conditionalFormatting sqref="AE3:AE22">
    <cfRule type="expression" dxfId="21" priority="5">
      <formula>AE3&lt;&gt;""</formula>
    </cfRule>
  </conditionalFormatting>
  <conditionalFormatting sqref="AC1">
    <cfRule type="expression" dxfId="20" priority="3">
      <formula>AC1&lt;&gt;""</formula>
    </cfRule>
  </conditionalFormatting>
  <conditionalFormatting sqref="AD1:AH2">
    <cfRule type="expression" dxfId="19" priority="2">
      <formula>$AD$1&lt;&gt;""</formula>
    </cfRule>
  </conditionalFormatting>
  <conditionalFormatting sqref="AE23:AE26">
    <cfRule type="expression" dxfId="18" priority="1">
      <formula>AE23&lt;&gt;""</formula>
    </cfRule>
  </conditionalFormatting>
  <printOptions horizontalCentered="1" verticalCentered="1"/>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ورقة3"/>
  <dimension ref="A1:EA5"/>
  <sheetViews>
    <sheetView showGridLines="0" rightToLeft="1" topLeftCell="DP1" zoomScale="98" zoomScaleNormal="98" workbookViewId="0">
      <pane ySplit="4" topLeftCell="A5" activePane="bottomLeft" state="frozen"/>
      <selection pane="bottomLeft" activeCell="DY11" sqref="DY11"/>
    </sheetView>
  </sheetViews>
  <sheetFormatPr defaultColWidth="9" defaultRowHeight="14.25" x14ac:dyDescent="0.2"/>
  <cols>
    <col min="1" max="1" width="13.875" style="1" customWidth="1"/>
    <col min="2" max="2" width="15" style="1" bestFit="1" customWidth="1"/>
    <col min="3" max="5" width="9" style="1"/>
    <col min="6" max="6" width="11.375" style="1" bestFit="1" customWidth="1"/>
    <col min="7" max="7" width="9.875" style="1" bestFit="1" customWidth="1"/>
    <col min="8" max="8" width="13.875" style="1" bestFit="1" customWidth="1"/>
    <col min="9" max="9" width="9" style="1"/>
    <col min="10" max="10" width="11.75" style="1" bestFit="1" customWidth="1"/>
    <col min="11" max="12" width="9" style="1"/>
    <col min="13" max="14" width="12.375" style="1" bestFit="1" customWidth="1"/>
    <col min="15" max="18" width="9" style="1"/>
    <col min="19" max="19" width="10.125" style="1" bestFit="1" customWidth="1"/>
    <col min="20" max="21" width="3.375" style="21" customWidth="1"/>
    <col min="22" max="103" width="3.375" style="1" customWidth="1"/>
    <col min="104" max="107" width="10.875" style="1" customWidth="1"/>
    <col min="108" max="108" width="11" style="1" customWidth="1"/>
    <col min="109" max="109" width="10.875" style="1" customWidth="1"/>
    <col min="110" max="110" width="9.375" style="1" bestFit="1" customWidth="1"/>
    <col min="111" max="113" width="9.375" style="1" customWidth="1"/>
    <col min="114" max="114" width="11.375" style="1" bestFit="1" customWidth="1"/>
    <col min="115" max="115" width="5.125" style="1" bestFit="1" customWidth="1"/>
    <col min="116" max="116" width="8.875" style="1" bestFit="1" customWidth="1"/>
    <col min="117" max="117" width="9.25" style="1" bestFit="1" customWidth="1"/>
    <col min="118" max="118" width="9.25" style="1" customWidth="1"/>
    <col min="119" max="119" width="8.25" style="1" bestFit="1" customWidth="1"/>
    <col min="120" max="121" width="6.375" style="1" bestFit="1" customWidth="1"/>
    <col min="122" max="122" width="3.75" style="1" bestFit="1" customWidth="1"/>
    <col min="123" max="123" width="14.75" style="1" bestFit="1" customWidth="1"/>
    <col min="124" max="124" width="12.375" style="1" bestFit="1" customWidth="1"/>
    <col min="125" max="125" width="13.375" style="1" bestFit="1" customWidth="1"/>
    <col min="126" max="126" width="12.375" style="1" bestFit="1" customWidth="1"/>
    <col min="127" max="127" width="9" style="1"/>
    <col min="128" max="131" width="11.25" style="1" customWidth="1"/>
    <col min="132" max="16384" width="9" style="1"/>
  </cols>
  <sheetData>
    <row r="1" spans="1:131" ht="18.75" thickBot="1" x14ac:dyDescent="0.25">
      <c r="A1" s="156"/>
      <c r="B1" s="465">
        <v>9999</v>
      </c>
      <c r="C1" s="465" t="s">
        <v>226</v>
      </c>
      <c r="D1" s="462"/>
      <c r="E1" s="462"/>
      <c r="F1" s="462"/>
      <c r="G1" s="462"/>
      <c r="H1" s="462"/>
      <c r="I1" s="462"/>
      <c r="J1" s="462"/>
      <c r="K1" s="436" t="s">
        <v>109</v>
      </c>
      <c r="L1" s="482" t="s">
        <v>51</v>
      </c>
      <c r="M1" s="476" t="s">
        <v>114</v>
      </c>
      <c r="N1" s="476" t="s">
        <v>115</v>
      </c>
      <c r="O1" s="485" t="s">
        <v>41</v>
      </c>
      <c r="P1" s="462" t="s">
        <v>227</v>
      </c>
      <c r="Q1" s="462"/>
      <c r="R1" s="462"/>
      <c r="S1" s="480" t="s">
        <v>101</v>
      </c>
      <c r="T1" s="457" t="s">
        <v>228</v>
      </c>
      <c r="U1" s="458"/>
      <c r="V1" s="458"/>
      <c r="W1" s="458"/>
      <c r="X1" s="458"/>
      <c r="Y1" s="458"/>
      <c r="Z1" s="458"/>
      <c r="AA1" s="458"/>
      <c r="AB1" s="458"/>
      <c r="AC1" s="458"/>
      <c r="AD1" s="458"/>
      <c r="AE1" s="458"/>
      <c r="AF1" s="458"/>
      <c r="AG1" s="458"/>
      <c r="AH1" s="458"/>
      <c r="AI1" s="458"/>
      <c r="AJ1" s="458"/>
      <c r="AK1" s="458"/>
      <c r="AL1" s="458"/>
      <c r="AM1" s="458"/>
      <c r="AN1" s="458"/>
      <c r="AO1" s="458"/>
      <c r="AP1" s="457" t="s">
        <v>229</v>
      </c>
      <c r="AQ1" s="458"/>
      <c r="AR1" s="458"/>
      <c r="AS1" s="458"/>
      <c r="AT1" s="458"/>
      <c r="AU1" s="458"/>
      <c r="AV1" s="458"/>
      <c r="AW1" s="458"/>
      <c r="AX1" s="458"/>
      <c r="AY1" s="458"/>
      <c r="AZ1" s="458"/>
      <c r="BA1" s="458"/>
      <c r="BB1" s="458"/>
      <c r="BC1" s="458"/>
      <c r="BD1" s="458"/>
      <c r="BE1" s="458"/>
      <c r="BF1" s="458"/>
      <c r="BG1" s="458"/>
      <c r="BH1" s="458"/>
      <c r="BI1" s="458"/>
      <c r="BJ1" s="458"/>
      <c r="BK1" s="458"/>
      <c r="BL1" s="457" t="s">
        <v>230</v>
      </c>
      <c r="BM1" s="458"/>
      <c r="BN1" s="458"/>
      <c r="BO1" s="458"/>
      <c r="BP1" s="458"/>
      <c r="BQ1" s="458"/>
      <c r="BR1" s="458"/>
      <c r="BS1" s="458"/>
      <c r="BT1" s="458"/>
      <c r="BU1" s="458"/>
      <c r="BV1" s="458"/>
      <c r="BW1" s="458"/>
      <c r="BX1" s="458"/>
      <c r="BY1" s="458"/>
      <c r="BZ1" s="458"/>
      <c r="CA1" s="458"/>
      <c r="CB1" s="458"/>
      <c r="CC1" s="458"/>
      <c r="CD1" s="458"/>
      <c r="CE1" s="458"/>
      <c r="CF1" s="457" t="s">
        <v>231</v>
      </c>
      <c r="CG1" s="458"/>
      <c r="CH1" s="458"/>
      <c r="CI1" s="458"/>
      <c r="CJ1" s="458"/>
      <c r="CK1" s="458"/>
      <c r="CL1" s="458"/>
      <c r="CM1" s="458"/>
      <c r="CN1" s="458"/>
      <c r="CO1" s="458"/>
      <c r="CP1" s="458"/>
      <c r="CQ1" s="458"/>
      <c r="CR1" s="458"/>
      <c r="CS1" s="458"/>
      <c r="CT1" s="458"/>
      <c r="CU1" s="458"/>
      <c r="CV1" s="458"/>
      <c r="CW1" s="458"/>
      <c r="CX1" s="458"/>
      <c r="CY1" s="458"/>
      <c r="CZ1" s="467" t="s">
        <v>232</v>
      </c>
      <c r="DA1" s="468"/>
      <c r="DB1" s="469"/>
      <c r="DC1" s="469"/>
      <c r="DD1" s="473" t="s">
        <v>233</v>
      </c>
      <c r="DE1" s="474"/>
      <c r="DF1" s="474"/>
      <c r="DG1" s="474"/>
      <c r="DH1" s="474"/>
      <c r="DI1" s="474"/>
      <c r="DJ1" s="474"/>
      <c r="DK1" s="474"/>
      <c r="DL1" s="473" t="s">
        <v>234</v>
      </c>
      <c r="DM1" s="474"/>
      <c r="DN1" s="474"/>
      <c r="DO1" s="475"/>
      <c r="DP1" s="473" t="s">
        <v>235</v>
      </c>
      <c r="DQ1" s="474"/>
      <c r="DR1" s="474"/>
      <c r="DS1" s="475"/>
      <c r="DU1" s="461" t="s">
        <v>236</v>
      </c>
      <c r="DV1" s="462"/>
      <c r="DW1" s="462"/>
      <c r="DX1" s="462"/>
      <c r="DY1" s="462"/>
      <c r="DZ1" s="462"/>
    </row>
    <row r="2" spans="1:131" ht="18.75" thickBot="1" x14ac:dyDescent="0.25">
      <c r="A2" s="156"/>
      <c r="B2" s="156"/>
      <c r="C2" s="156"/>
      <c r="D2" s="462"/>
      <c r="E2" s="462"/>
      <c r="F2" s="462"/>
      <c r="G2" s="462"/>
      <c r="H2" s="462"/>
      <c r="I2" s="462"/>
      <c r="J2" s="462"/>
      <c r="K2" s="437"/>
      <c r="L2" s="483"/>
      <c r="M2" s="477"/>
      <c r="N2" s="477"/>
      <c r="O2" s="486"/>
      <c r="P2" s="462"/>
      <c r="Q2" s="462"/>
      <c r="R2" s="462"/>
      <c r="S2" s="480"/>
      <c r="T2" s="459" t="s">
        <v>237</v>
      </c>
      <c r="U2" s="452"/>
      <c r="V2" s="452"/>
      <c r="W2" s="452"/>
      <c r="X2" s="452"/>
      <c r="Y2" s="452"/>
      <c r="Z2" s="452"/>
      <c r="AA2" s="452"/>
      <c r="AB2" s="452"/>
      <c r="AC2" s="452"/>
      <c r="AD2" s="452"/>
      <c r="AE2" s="466"/>
      <c r="AF2" s="451" t="s">
        <v>238</v>
      </c>
      <c r="AG2" s="452"/>
      <c r="AH2" s="452"/>
      <c r="AI2" s="452"/>
      <c r="AJ2" s="452"/>
      <c r="AK2" s="452"/>
      <c r="AL2" s="452"/>
      <c r="AM2" s="452"/>
      <c r="AN2" s="452"/>
      <c r="AO2" s="452"/>
      <c r="AP2" s="459" t="s">
        <v>237</v>
      </c>
      <c r="AQ2" s="452"/>
      <c r="AR2" s="452"/>
      <c r="AS2" s="452"/>
      <c r="AT2" s="452"/>
      <c r="AU2" s="452"/>
      <c r="AV2" s="452"/>
      <c r="AW2" s="452"/>
      <c r="AX2" s="452"/>
      <c r="AY2" s="452"/>
      <c r="AZ2" s="452"/>
      <c r="BA2" s="466"/>
      <c r="BB2" s="451" t="s">
        <v>238</v>
      </c>
      <c r="BC2" s="452"/>
      <c r="BD2" s="452"/>
      <c r="BE2" s="452"/>
      <c r="BF2" s="452"/>
      <c r="BG2" s="452"/>
      <c r="BH2" s="452"/>
      <c r="BI2" s="452"/>
      <c r="BJ2" s="452"/>
      <c r="BK2" s="452"/>
      <c r="BL2" s="459" t="s">
        <v>237</v>
      </c>
      <c r="BM2" s="452"/>
      <c r="BN2" s="452"/>
      <c r="BO2" s="452"/>
      <c r="BP2" s="452"/>
      <c r="BQ2" s="452"/>
      <c r="BR2" s="452"/>
      <c r="BS2" s="452"/>
      <c r="BT2" s="452"/>
      <c r="BU2" s="452"/>
      <c r="BV2" s="451" t="s">
        <v>238</v>
      </c>
      <c r="BW2" s="452"/>
      <c r="BX2" s="452"/>
      <c r="BY2" s="452"/>
      <c r="BZ2" s="452"/>
      <c r="CA2" s="452"/>
      <c r="CB2" s="452"/>
      <c r="CC2" s="452"/>
      <c r="CD2" s="452"/>
      <c r="CE2" s="452"/>
      <c r="CF2" s="459" t="s">
        <v>237</v>
      </c>
      <c r="CG2" s="452"/>
      <c r="CH2" s="452"/>
      <c r="CI2" s="452"/>
      <c r="CJ2" s="452"/>
      <c r="CK2" s="452"/>
      <c r="CL2" s="452"/>
      <c r="CM2" s="452"/>
      <c r="CN2" s="452"/>
      <c r="CO2" s="452"/>
      <c r="CP2" s="451" t="s">
        <v>238</v>
      </c>
      <c r="CQ2" s="452"/>
      <c r="CR2" s="452"/>
      <c r="CS2" s="452"/>
      <c r="CT2" s="452"/>
      <c r="CU2" s="452"/>
      <c r="CV2" s="452"/>
      <c r="CW2" s="452"/>
      <c r="CX2" s="452"/>
      <c r="CY2" s="452"/>
      <c r="CZ2" s="470"/>
      <c r="DA2" s="471"/>
      <c r="DB2" s="472"/>
      <c r="DC2" s="472"/>
      <c r="DD2" s="470"/>
      <c r="DE2" s="471"/>
      <c r="DF2" s="471"/>
      <c r="DG2" s="471"/>
      <c r="DH2" s="471"/>
      <c r="DI2" s="471"/>
      <c r="DJ2" s="471"/>
      <c r="DK2" s="471"/>
      <c r="DL2" s="470"/>
      <c r="DM2" s="471"/>
      <c r="DN2" s="471"/>
      <c r="DO2" s="472"/>
      <c r="DP2" s="470"/>
      <c r="DQ2" s="471"/>
      <c r="DR2" s="471"/>
      <c r="DS2" s="472"/>
      <c r="DU2" s="461"/>
      <c r="DV2" s="462"/>
      <c r="DW2" s="462"/>
      <c r="DX2" s="462"/>
      <c r="DY2" s="462"/>
      <c r="DZ2" s="462"/>
    </row>
    <row r="3" spans="1:131" ht="60.75" customHeight="1" thickBot="1" x14ac:dyDescent="0.25">
      <c r="A3" s="157" t="s">
        <v>94</v>
      </c>
      <c r="B3" s="158" t="s">
        <v>239</v>
      </c>
      <c r="C3" s="158" t="s">
        <v>240</v>
      </c>
      <c r="D3" s="158" t="s">
        <v>241</v>
      </c>
      <c r="E3" s="158" t="s">
        <v>59</v>
      </c>
      <c r="F3" s="159" t="s">
        <v>242</v>
      </c>
      <c r="G3" s="430" t="s">
        <v>38</v>
      </c>
      <c r="H3" s="160" t="s">
        <v>36</v>
      </c>
      <c r="I3" s="158" t="s">
        <v>61</v>
      </c>
      <c r="J3" s="158" t="s">
        <v>60</v>
      </c>
      <c r="K3" s="437"/>
      <c r="L3" s="483"/>
      <c r="M3" s="477"/>
      <c r="N3" s="477"/>
      <c r="O3" s="486"/>
      <c r="P3" s="478" t="s">
        <v>243</v>
      </c>
      <c r="Q3" s="478" t="s">
        <v>244</v>
      </c>
      <c r="R3" s="487" t="s">
        <v>113</v>
      </c>
      <c r="S3" s="480"/>
      <c r="T3" s="444" t="str">
        <f>'إختيار المقررات'!BN6</f>
        <v>أصول المحاسبة  (1)</v>
      </c>
      <c r="U3" s="445"/>
      <c r="V3" s="445" t="str">
        <f>'إختيار المقررات'!BN7</f>
        <v xml:space="preserve">الرياضيات المالية والادارية </v>
      </c>
      <c r="W3" s="445"/>
      <c r="X3" s="445" t="str">
        <f>'إختيار المقررات'!BN8</f>
        <v>مبادئ الادارة  (1)</v>
      </c>
      <c r="Y3" s="445"/>
      <c r="Z3" s="445" t="str">
        <f>'إختيار المقررات'!BN9</f>
        <v xml:space="preserve">المدخل الى القانون </v>
      </c>
      <c r="AA3" s="445"/>
      <c r="AB3" s="445" t="str">
        <f>'إختيار المقررات'!BN10</f>
        <v xml:space="preserve">تقنيات الحاسوب </v>
      </c>
      <c r="AC3" s="445"/>
      <c r="AD3" s="445" t="str">
        <f>'إختيار المقررات'!BN11</f>
        <v>اللغة الإنكليزية (1)</v>
      </c>
      <c r="AE3" s="460"/>
      <c r="AF3" s="434" t="str">
        <f>'إختيار المقررات'!BN13</f>
        <v>أصول المحاسبة (2)</v>
      </c>
      <c r="AG3" s="435"/>
      <c r="AH3" s="435" t="str">
        <f>'إختيار المقررات'!BN14</f>
        <v xml:space="preserve">اساليب كمية في الادارة </v>
      </c>
      <c r="AI3" s="435"/>
      <c r="AJ3" s="435" t="str">
        <f>'إختيار المقررات'!BN15</f>
        <v>مبادئ الادارة  (2)</v>
      </c>
      <c r="AK3" s="435"/>
      <c r="AL3" s="435" t="str">
        <f>'إختيار المقررات'!BN16</f>
        <v>دراسات تجارية باللغة الإنكليزية</v>
      </c>
      <c r="AM3" s="435"/>
      <c r="AN3" s="435" t="str">
        <f>'إختيار المقررات'!BN17</f>
        <v xml:space="preserve">اقتصاد كلي </v>
      </c>
      <c r="AO3" s="435"/>
      <c r="AP3" s="444" t="str">
        <f>'إختيار المقررات'!BN19</f>
        <v xml:space="preserve">محاسبة شركات الاشخاص </v>
      </c>
      <c r="AQ3" s="445"/>
      <c r="AR3" s="445" t="str">
        <f>'إختيار المقررات'!BN20</f>
        <v xml:space="preserve">ادارة مشتريات ومخازن </v>
      </c>
      <c r="AS3" s="445"/>
      <c r="AT3" s="445" t="str">
        <f>'إختيار المقررات'!BN21</f>
        <v xml:space="preserve">الادارة المالية </v>
      </c>
      <c r="AU3" s="445"/>
      <c r="AV3" s="445" t="str">
        <f>'إختيار المقررات'!BN22</f>
        <v xml:space="preserve">القانون التجاري </v>
      </c>
      <c r="AW3" s="445"/>
      <c r="AX3" s="445" t="str">
        <f>'إختيار المقررات'!BN23</f>
        <v>التمويل باللغة الإنكليزية</v>
      </c>
      <c r="AY3" s="445"/>
      <c r="AZ3" s="445" t="str">
        <f>'إختيار المقررات'!BN24</f>
        <v>اللغة الإنكليزية (2)</v>
      </c>
      <c r="BA3" s="460"/>
      <c r="BB3" s="434" t="str">
        <f>'إختيار المقررات'!BN26</f>
        <v xml:space="preserve">محاسبة شركات الاموال </v>
      </c>
      <c r="BC3" s="435"/>
      <c r="BD3" s="435" t="str">
        <f>'إختيار المقررات'!BN27</f>
        <v xml:space="preserve">المالية العامة </v>
      </c>
      <c r="BE3" s="435"/>
      <c r="BF3" s="435" t="str">
        <f>'إختيار المقررات'!BN28</f>
        <v xml:space="preserve">ادارة الانتاج </v>
      </c>
      <c r="BG3" s="435"/>
      <c r="BH3" s="435" t="str">
        <f>'إختيار المقررات'!BN29</f>
        <v xml:space="preserve">الاقتصاد الجزئي </v>
      </c>
      <c r="BI3" s="435"/>
      <c r="BJ3" s="435" t="str">
        <f>'إختيار المقررات'!BN30</f>
        <v xml:space="preserve">مبادئ الاحصاء </v>
      </c>
      <c r="BK3" s="435"/>
      <c r="BL3" s="444" t="str">
        <f>'إختيار المقررات'!BN32</f>
        <v>مبادئ التكاليف (1)</v>
      </c>
      <c r="BM3" s="445"/>
      <c r="BN3" s="445" t="str">
        <f>'إختيار المقررات'!BN33</f>
        <v xml:space="preserve">نظم المعلومات المحاسبية </v>
      </c>
      <c r="BO3" s="445"/>
      <c r="BP3" s="445" t="str">
        <f>'إختيار المقررات'!BN34</f>
        <v>محاسبة خاصة  (1)</v>
      </c>
      <c r="BQ3" s="445"/>
      <c r="BR3" s="445" t="str">
        <f>'إختيار المقررات'!BN35</f>
        <v xml:space="preserve">محاسبة منشات مالية </v>
      </c>
      <c r="BS3" s="445"/>
      <c r="BT3" s="445" t="str">
        <f>'إختيار المقررات'!BN36</f>
        <v xml:space="preserve">محاسبة حكومية </v>
      </c>
      <c r="BU3" s="445"/>
      <c r="BV3" s="434" t="str">
        <f>'إختيار المقررات'!BN38</f>
        <v>مبادئ التكاليف (2)</v>
      </c>
      <c r="BW3" s="435"/>
      <c r="BX3" s="435" t="str">
        <f>'إختيار المقررات'!BN39</f>
        <v>تحليل مالي باللغة الإنكليزية</v>
      </c>
      <c r="BY3" s="435"/>
      <c r="BZ3" s="435" t="str">
        <f>'إختيار المقررات'!BN40</f>
        <v>محاسبة خاصة (2)</v>
      </c>
      <c r="CA3" s="435"/>
      <c r="CB3" s="435" t="str">
        <f>'إختيار المقررات'!BN41</f>
        <v xml:space="preserve">نظرية المحاسبة </v>
      </c>
      <c r="CC3" s="435"/>
      <c r="CD3" s="435" t="str">
        <f>'إختيار المقررات'!BN42</f>
        <v xml:space="preserve">محاسبة ضريبية </v>
      </c>
      <c r="CE3" s="435"/>
      <c r="CF3" s="444" t="str">
        <f>'إختيار المقررات'!BN44</f>
        <v>تدقيق حسابات (1)</v>
      </c>
      <c r="CG3" s="445"/>
      <c r="CH3" s="445" t="str">
        <f>'إختيار المقررات'!BN45</f>
        <v xml:space="preserve">محاسبة ادارية </v>
      </c>
      <c r="CI3" s="445"/>
      <c r="CJ3" s="445" t="str">
        <f>'إختيار المقررات'!BN46</f>
        <v>محاسبة دولية باللغة الإنكليزية</v>
      </c>
      <c r="CK3" s="445"/>
      <c r="CL3" s="445" t="str">
        <f>'إختيار المقررات'!BN47</f>
        <v xml:space="preserve">برمجيات تطبيقية في المحاسبة </v>
      </c>
      <c r="CM3" s="445"/>
      <c r="CN3" s="445" t="str">
        <f>'إختيار المقررات'!BN48</f>
        <v xml:space="preserve">محاسبة زراعية </v>
      </c>
      <c r="CO3" s="445"/>
      <c r="CP3" s="434" t="str">
        <f>'إختيار المقررات'!BN50</f>
        <v>تدقيق حسابات (2)</v>
      </c>
      <c r="CQ3" s="435"/>
      <c r="CR3" s="435" t="str">
        <f>'إختيار المقررات'!BN51</f>
        <v xml:space="preserve">محاسبة متقدمة </v>
      </c>
      <c r="CS3" s="435"/>
      <c r="CT3" s="435" t="str">
        <f>'إختيار المقررات'!BN52</f>
        <v xml:space="preserve">محاسبة البترول </v>
      </c>
      <c r="CU3" s="435"/>
      <c r="CV3" s="435" t="str">
        <f>'إختيار المقررات'!BN53</f>
        <v xml:space="preserve">مشكلات محاسبية معاصرة </v>
      </c>
      <c r="CW3" s="435"/>
      <c r="CX3" s="435" t="str">
        <f>'إختيار المقررات'!BN54</f>
        <v>دراسات محاسبية باللغة الإنكليزية</v>
      </c>
      <c r="CY3" s="435"/>
      <c r="CZ3" s="442" t="s">
        <v>245</v>
      </c>
      <c r="DA3" s="440" t="s">
        <v>119</v>
      </c>
      <c r="DB3" s="425" t="s">
        <v>246</v>
      </c>
      <c r="DC3" s="425" t="s">
        <v>117</v>
      </c>
      <c r="DD3" s="450" t="s">
        <v>247</v>
      </c>
      <c r="DE3" s="453" t="s">
        <v>248</v>
      </c>
      <c r="DF3" s="427" t="s">
        <v>127</v>
      </c>
      <c r="DG3" s="427" t="s">
        <v>133</v>
      </c>
      <c r="DH3" s="427" t="s">
        <v>221</v>
      </c>
      <c r="DI3" s="427" t="s">
        <v>249</v>
      </c>
      <c r="DJ3" s="456" t="s">
        <v>146</v>
      </c>
      <c r="DK3" s="456" t="s">
        <v>148</v>
      </c>
      <c r="DL3" s="454" t="s">
        <v>250</v>
      </c>
      <c r="DM3" s="446" t="s">
        <v>251</v>
      </c>
      <c r="DN3" s="446" t="s">
        <v>252</v>
      </c>
      <c r="DO3" s="438" t="s">
        <v>253</v>
      </c>
      <c r="DP3" s="428" t="s">
        <v>105</v>
      </c>
      <c r="DQ3" s="432" t="s">
        <v>104</v>
      </c>
      <c r="DR3" s="432" t="s">
        <v>103</v>
      </c>
      <c r="DS3" s="423" t="s">
        <v>102</v>
      </c>
      <c r="DT3" s="423" t="s">
        <v>254</v>
      </c>
      <c r="DU3" s="461"/>
      <c r="DV3" s="462"/>
      <c r="DW3" s="462"/>
      <c r="DX3" s="462"/>
      <c r="DY3" s="462"/>
      <c r="DZ3" s="462"/>
    </row>
    <row r="4" spans="1:131" s="112" customFormat="1" ht="24.95" customHeight="1" thickBot="1" x14ac:dyDescent="0.25">
      <c r="A4" s="18" t="s">
        <v>94</v>
      </c>
      <c r="B4" s="19" t="s">
        <v>239</v>
      </c>
      <c r="C4" s="19" t="s">
        <v>240</v>
      </c>
      <c r="D4" s="19" t="s">
        <v>241</v>
      </c>
      <c r="E4" s="19" t="s">
        <v>59</v>
      </c>
      <c r="F4" s="20" t="s">
        <v>242</v>
      </c>
      <c r="G4" s="431"/>
      <c r="H4" s="19"/>
      <c r="I4" s="19" t="s">
        <v>61</v>
      </c>
      <c r="J4" s="19" t="s">
        <v>60</v>
      </c>
      <c r="K4" s="437"/>
      <c r="L4" s="484"/>
      <c r="M4" s="477"/>
      <c r="N4" s="477"/>
      <c r="O4" s="486"/>
      <c r="P4" s="479"/>
      <c r="Q4" s="479"/>
      <c r="R4" s="488"/>
      <c r="S4" s="481"/>
      <c r="T4" s="448">
        <v>1</v>
      </c>
      <c r="U4" s="449"/>
      <c r="V4" s="448">
        <v>2</v>
      </c>
      <c r="W4" s="449"/>
      <c r="X4" s="448">
        <v>3</v>
      </c>
      <c r="Y4" s="449"/>
      <c r="Z4" s="448">
        <v>4</v>
      </c>
      <c r="AA4" s="449"/>
      <c r="AB4" s="448">
        <v>5</v>
      </c>
      <c r="AC4" s="449"/>
      <c r="AD4" s="448">
        <v>102</v>
      </c>
      <c r="AE4" s="449"/>
      <c r="AF4" s="448">
        <v>6</v>
      </c>
      <c r="AG4" s="449"/>
      <c r="AH4" s="448">
        <v>7</v>
      </c>
      <c r="AI4" s="449"/>
      <c r="AJ4" s="448">
        <v>8</v>
      </c>
      <c r="AK4" s="449"/>
      <c r="AL4" s="448">
        <v>9</v>
      </c>
      <c r="AM4" s="449"/>
      <c r="AN4" s="448">
        <v>10</v>
      </c>
      <c r="AO4" s="449"/>
      <c r="AP4" s="448">
        <v>11</v>
      </c>
      <c r="AQ4" s="449"/>
      <c r="AR4" s="448">
        <v>12</v>
      </c>
      <c r="AS4" s="449"/>
      <c r="AT4" s="448">
        <v>13</v>
      </c>
      <c r="AU4" s="449"/>
      <c r="AV4" s="448">
        <v>14</v>
      </c>
      <c r="AW4" s="449"/>
      <c r="AX4" s="448">
        <v>15</v>
      </c>
      <c r="AY4" s="449"/>
      <c r="AZ4" s="448">
        <v>302</v>
      </c>
      <c r="BA4" s="449"/>
      <c r="BB4" s="448">
        <v>16</v>
      </c>
      <c r="BC4" s="449"/>
      <c r="BD4" s="448">
        <v>17</v>
      </c>
      <c r="BE4" s="449"/>
      <c r="BF4" s="448">
        <v>18</v>
      </c>
      <c r="BG4" s="449"/>
      <c r="BH4" s="448">
        <v>19</v>
      </c>
      <c r="BI4" s="449"/>
      <c r="BJ4" s="448">
        <v>20</v>
      </c>
      <c r="BK4" s="449"/>
      <c r="BL4" s="448">
        <v>21</v>
      </c>
      <c r="BM4" s="449"/>
      <c r="BN4" s="448">
        <v>22</v>
      </c>
      <c r="BO4" s="449"/>
      <c r="BP4" s="448">
        <v>23</v>
      </c>
      <c r="BQ4" s="449"/>
      <c r="BR4" s="448">
        <v>24</v>
      </c>
      <c r="BS4" s="449"/>
      <c r="BT4" s="448">
        <v>25</v>
      </c>
      <c r="BU4" s="449"/>
      <c r="BV4" s="448">
        <v>26</v>
      </c>
      <c r="BW4" s="449"/>
      <c r="BX4" s="448">
        <v>27</v>
      </c>
      <c r="BY4" s="449"/>
      <c r="BZ4" s="448">
        <v>28</v>
      </c>
      <c r="CA4" s="449"/>
      <c r="CB4" s="448">
        <v>29</v>
      </c>
      <c r="CC4" s="449"/>
      <c r="CD4" s="448">
        <v>30</v>
      </c>
      <c r="CE4" s="449"/>
      <c r="CF4" s="448">
        <v>31</v>
      </c>
      <c r="CG4" s="449"/>
      <c r="CH4" s="448">
        <v>32</v>
      </c>
      <c r="CI4" s="449"/>
      <c r="CJ4" s="448">
        <v>33</v>
      </c>
      <c r="CK4" s="449"/>
      <c r="CL4" s="448">
        <v>34</v>
      </c>
      <c r="CM4" s="449"/>
      <c r="CN4" s="448">
        <v>35</v>
      </c>
      <c r="CO4" s="449"/>
      <c r="CP4" s="448">
        <v>36</v>
      </c>
      <c r="CQ4" s="449"/>
      <c r="CR4" s="448">
        <v>37</v>
      </c>
      <c r="CS4" s="449"/>
      <c r="CT4" s="448">
        <v>38</v>
      </c>
      <c r="CU4" s="449"/>
      <c r="CV4" s="448">
        <v>39</v>
      </c>
      <c r="CW4" s="449"/>
      <c r="CX4" s="448">
        <v>40</v>
      </c>
      <c r="CY4" s="449"/>
      <c r="CZ4" s="443"/>
      <c r="DA4" s="441"/>
      <c r="DB4" s="426"/>
      <c r="DC4" s="426"/>
      <c r="DD4" s="450"/>
      <c r="DE4" s="453"/>
      <c r="DF4" s="427"/>
      <c r="DG4" s="427"/>
      <c r="DH4" s="427"/>
      <c r="DI4" s="427"/>
      <c r="DJ4" s="456"/>
      <c r="DK4" s="456"/>
      <c r="DL4" s="455"/>
      <c r="DM4" s="447"/>
      <c r="DN4" s="447"/>
      <c r="DO4" s="439"/>
      <c r="DP4" s="429"/>
      <c r="DQ4" s="433"/>
      <c r="DR4" s="433"/>
      <c r="DS4" s="424"/>
      <c r="DT4" s="424"/>
      <c r="DU4" s="463"/>
      <c r="DV4" s="464"/>
      <c r="DW4" s="464"/>
      <c r="DX4" s="464"/>
      <c r="DY4" s="464"/>
      <c r="DZ4" s="464"/>
    </row>
    <row r="5" spans="1:131" s="183" customFormat="1" ht="24.95" customHeight="1" x14ac:dyDescent="0.5">
      <c r="A5" s="161">
        <f>'إختيار المقررات'!D1</f>
        <v>0</v>
      </c>
      <c r="B5" s="161" t="str">
        <f>'إختيار المقررات'!J1</f>
        <v/>
      </c>
      <c r="C5" s="161" t="str">
        <f>'إختيار المقررات'!P1</f>
        <v/>
      </c>
      <c r="D5" s="161" t="str">
        <f>'إختيار المقررات'!V1</f>
        <v/>
      </c>
      <c r="E5" s="161" t="str">
        <f>'إختيار المقررات'!AH1</f>
        <v/>
      </c>
      <c r="F5" s="162" t="str">
        <f>'إختيار المقررات'!AB1</f>
        <v/>
      </c>
      <c r="G5" s="161" t="str">
        <f>'إختيار المقررات'!AB3</f>
        <v>غير سوري</v>
      </c>
      <c r="H5" s="163">
        <f>'إختيار المقررات'!P3</f>
        <v>0</v>
      </c>
      <c r="I5" s="161" t="str">
        <f>'إختيار المقررات'!D3</f>
        <v/>
      </c>
      <c r="J5" s="164" t="str">
        <f>'إختيار المقررات'!J3</f>
        <v/>
      </c>
      <c r="K5" s="165" t="str">
        <f>'إختيار المقررات'!V3</f>
        <v>غير سوري</v>
      </c>
      <c r="L5" s="165" t="str">
        <f>'إختيار المقررات'!AH3</f>
        <v>لايوجد</v>
      </c>
      <c r="M5" s="165">
        <f>'إختيار المقررات'!V4</f>
        <v>0</v>
      </c>
      <c r="N5" s="165">
        <f>'إختيار المقررات'!AC4</f>
        <v>0</v>
      </c>
      <c r="O5" s="164">
        <f>'إختيار المقررات'!AH4</f>
        <v>0</v>
      </c>
      <c r="P5" s="166" t="str">
        <f>'إختيار المقررات'!D4</f>
        <v/>
      </c>
      <c r="Q5" s="161" t="str">
        <f>'إختيار المقررات'!J4</f>
        <v/>
      </c>
      <c r="R5" s="164" t="str">
        <f>'إختيار المقررات'!P4</f>
        <v/>
      </c>
      <c r="S5" s="167" t="e">
        <f>'إختيار المقررات'!D2</f>
        <v>#N/A</v>
      </c>
      <c r="T5" s="168"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69" t="e">
        <f>IF(VLOOKUP(T3,'إختيار المقررات'!$BN$5:$BR$54,5,0)="","",VLOOKUP(T3,'إختيار المقررات'!$BN$5:$BR$54,5,0))</f>
        <v>#N/A</v>
      </c>
      <c r="V5" s="168"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69" t="e">
        <f>IF(VLOOKUP(V3,'إختيار المقررات'!$BN$5:$BR$54,5,0)="","",VLOOKUP(V3,'إختيار المقررات'!$BN$5:$BR$54,5,0))</f>
        <v>#N/A</v>
      </c>
      <c r="X5" s="168"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69" t="e">
        <f>IF(VLOOKUP(X3,'إختيار المقررات'!$BN$5:$BR$54,5,0)="","",VLOOKUP(X3,'إختيار المقررات'!$BN$5:$BR$54,5,0))</f>
        <v>#N/A</v>
      </c>
      <c r="Z5" s="168"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69" t="e">
        <f>IF(VLOOKUP(Z3,'إختيار المقررات'!$BN$5:$BR$54,5,0)="","",VLOOKUP(Z3,'إختيار المقررات'!$BN$5:$BR$54,5,0))</f>
        <v>#N/A</v>
      </c>
      <c r="AB5" s="168"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69" t="e">
        <f>IF(VLOOKUP(AB3,'إختيار المقررات'!$BN$5:$BR$54,5,0)="","",VLOOKUP(AB3,'إختيار المقررات'!$BN$5:$BR$54,5,0))</f>
        <v>#N/A</v>
      </c>
      <c r="AD5" s="168"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69" t="e">
        <f>IF(VLOOKUP(AD3,'إختيار المقررات'!$BN$5:$BR$54,5,0)="","",VLOOKUP(AD3,'إختيار المقررات'!$BN$5:$BR$54,5,0))</f>
        <v>#N/A</v>
      </c>
      <c r="AF5" s="170"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71" t="e">
        <f>IF(VLOOKUP(AF3,'إختيار المقررات'!$BN$5:$BR$54,5,0)="","",VLOOKUP(AF3,'إختيار المقررات'!$BN$5:$BR$54,5,0))</f>
        <v>#N/A</v>
      </c>
      <c r="AH5" s="172"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69" t="e">
        <f>IF(VLOOKUP(AH3,'إختيار المقررات'!$BN$5:$BR$54,5,0)="","",VLOOKUP(AH3,'إختيار المقررات'!$BN$5:$BR$54,5,0))</f>
        <v>#N/A</v>
      </c>
      <c r="AJ5" s="170"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69" t="e">
        <f>IF(VLOOKUP(AJ3,'إختيار المقررات'!$BN$5:$BR$54,5,0)="","",VLOOKUP(AJ3,'إختيار المقررات'!$BN$5:$BR$54,5,0))</f>
        <v>#N/A</v>
      </c>
      <c r="AL5" s="170"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69" t="e">
        <f>IF(VLOOKUP(AL3,'إختيار المقررات'!$BN$5:$BR$54,5,0)="","",VLOOKUP(AL3,'إختيار المقررات'!$BN$5:$BR$54,5,0))</f>
        <v>#N/A</v>
      </c>
      <c r="AN5" s="170"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69" t="e">
        <f>IF(VLOOKUP(AN3,'إختيار المقررات'!$BN$5:$BR$54,5,0)="","",VLOOKUP(AN3,'إختيار المقررات'!$BN$5:$BR$54,5,0))</f>
        <v>#N/A</v>
      </c>
      <c r="AP5" s="170"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69" t="e">
        <f>IF(VLOOKUP(AP3,'إختيار المقررات'!$BN$5:$BR$54,5,0)="","",VLOOKUP(AP3,'إختيار المقررات'!$BN$5:$BR$54,5,0))</f>
        <v>#N/A</v>
      </c>
      <c r="AR5" s="170"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73" t="e">
        <f>IF(VLOOKUP(AR3,'إختيار المقررات'!$BN$5:$BR$54,5,0)="","",VLOOKUP(AR3,'إختيار المقررات'!$BN$5:$BR$54,5,0))</f>
        <v>#N/A</v>
      </c>
      <c r="AT5" s="168"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69" t="e">
        <f>IF(VLOOKUP(AT3,'إختيار المقررات'!$BN$5:$BR$54,5,0)="","",VLOOKUP(AT3,'إختيار المقررات'!$BN$5:$BR$54,5,0))</f>
        <v>#N/A</v>
      </c>
      <c r="AV5" s="170"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69" t="e">
        <f>IF(VLOOKUP(AV3,'إختيار المقررات'!$BN$5:$BR$54,5,0)="","",VLOOKUP(AV3,'إختيار المقررات'!$BN$5:$BR$54,5,0))</f>
        <v>#N/A</v>
      </c>
      <c r="AX5" s="169"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69" t="e">
        <f>IF(VLOOKUP(AX3,'إختيار المقررات'!$BN$5:$BR$54,5,0)="","",VLOOKUP(AX3,'إختيار المقررات'!$BN$5:$BR$54,5,0))</f>
        <v>#N/A</v>
      </c>
      <c r="AZ5" s="170"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69" t="e">
        <f>IF(VLOOKUP(AZ3,'إختيار المقررات'!$BN$5:$BR$54,5,0)="","",VLOOKUP(AZ3,'إختيار المقررات'!$BN$5:$BR$54,5,0))</f>
        <v>#N/A</v>
      </c>
      <c r="BB5" s="170"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69" t="e">
        <f>IF(VLOOKUP(BB3,'إختيار المقررات'!$BN$5:$BR$54,5,0)="","",VLOOKUP(BB3,'إختيار المقررات'!$BN$5:$BR$54,5,0))</f>
        <v>#N/A</v>
      </c>
      <c r="BD5" s="170"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69" t="e">
        <f>IF(VLOOKUP(BD3,'إختيار المقررات'!$BN$5:$BR$54,5,0)="","",VLOOKUP(BD3,'إختيار المقررات'!$BN$5:$BR$54,5,0))</f>
        <v>#N/A</v>
      </c>
      <c r="BF5" s="170"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71" t="e">
        <f>IF(VLOOKUP(BF3,'إختيار المقررات'!$BN$5:$BR$54,5,0)="","",VLOOKUP(BF3,'إختيار المقررات'!$BN$5:$BR$54,5,0))</f>
        <v>#N/A</v>
      </c>
      <c r="BH5" s="172"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69" t="e">
        <f>IF(VLOOKUP(BH3,'إختيار المقررات'!$BN$5:$BR$54,5,0)="","",VLOOKUP(BH3,'إختيار المقررات'!$BN$5:$BR$54,5,0))</f>
        <v>#N/A</v>
      </c>
      <c r="BJ5" s="170"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69" t="e">
        <f>IF(VLOOKUP(BJ3,'إختيار المقررات'!$BN$5:$BR$54,5,0)="","",VLOOKUP(BJ3,'إختيار المقررات'!$BN$5:$BR$54,5,0))</f>
        <v>#N/A</v>
      </c>
      <c r="BL5" s="170"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69" t="e">
        <f>IF(VLOOKUP(BL3,'إختيار المقررات'!$BN$5:$BR$54,5,0)="","",VLOOKUP(BL3,'إختيار المقررات'!$BN$5:$BR$54,5,0))</f>
        <v>#N/A</v>
      </c>
      <c r="BN5" s="170"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69" t="e">
        <f>IF(VLOOKUP(BN3,'إختيار المقررات'!$BN$5:$BR$54,5,0)="","",VLOOKUP(BN3,'إختيار المقررات'!$BN$5:$BR$54,5,0))</f>
        <v>#N/A</v>
      </c>
      <c r="BP5" s="170"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69" t="e">
        <f>IF(VLOOKUP(BP3,'إختيار المقررات'!$BN$5:$BR$54,5,0)="","",VLOOKUP(BP3,'إختيار المقررات'!$BN$5:$BR$54,5,0))</f>
        <v>#N/A</v>
      </c>
      <c r="BR5" s="170"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73" t="e">
        <f>IF(VLOOKUP(BR3,'إختيار المقررات'!$BN$5:$BR$54,5,0)="","",VLOOKUP(BR3,'إختيار المقررات'!$BN$5:$BR$54,5,0))</f>
        <v>#N/A</v>
      </c>
      <c r="BT5" s="168"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69" t="e">
        <f>IF(VLOOKUP(BT3,'إختيار المقررات'!$BN$5:$BR$54,5,0)="","",VLOOKUP(BT3,'إختيار المقررات'!$BN$5:$BR$54,5,0))</f>
        <v>#N/A</v>
      </c>
      <c r="BV5" s="170"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69" t="e">
        <f>IF(VLOOKUP(BV3,'إختيار المقررات'!$BN$5:$BR$54,5,0)="","",VLOOKUP(BV3,'إختيار المقررات'!$BN$5:$BR$54,5,0))</f>
        <v>#N/A</v>
      </c>
      <c r="BX5" s="170"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69" t="e">
        <f>IF(VLOOKUP(BX3,'إختيار المقررات'!$BN$5:$BR$54,5,0)="","",VLOOKUP(BX3,'إختيار المقررات'!$BN$5:$BR$54,5,0))</f>
        <v>#N/A</v>
      </c>
      <c r="BZ5" s="170"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69" t="e">
        <f>IF(VLOOKUP(BZ3,'إختيار المقررات'!$BN$5:$BR$54,5,0)="","",VLOOKUP(BZ3,'إختيار المقررات'!$BN$5:$BR$54,5,0))</f>
        <v>#N/A</v>
      </c>
      <c r="CB5" s="170"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69" t="e">
        <f>IF(VLOOKUP(CB3,'إختيار المقررات'!$BN$5:$BR$54,5,0)="","",VLOOKUP(CB3,'إختيار المقررات'!$BN$5:$BR$54,5,0))</f>
        <v>#N/A</v>
      </c>
      <c r="CD5" s="170"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71" t="e">
        <f>IF(VLOOKUP(CD3,'إختيار المقررات'!$BN$5:$BR$54,5,0)="","",VLOOKUP(CD3,'إختيار المقررات'!$BN$5:$BR$54,5,0))</f>
        <v>#N/A</v>
      </c>
      <c r="CF5" s="172"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69" t="e">
        <f>IF(VLOOKUP(CF3,'إختيار المقررات'!$BN$5:$BR$54,5,0)="","",VLOOKUP(CF3,'إختيار المقررات'!$BN$5:$BR$54,5,0))</f>
        <v>#N/A</v>
      </c>
      <c r="CH5" s="170"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69" t="e">
        <f>IF(VLOOKUP(CH3,'إختيار المقررات'!$BN$5:$BR$54,5,0)="","",VLOOKUP(CH3,'إختيار المقررات'!$BN$5:$BR$54,5,0))</f>
        <v>#N/A</v>
      </c>
      <c r="CJ5" s="170"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69" t="e">
        <f>IF(VLOOKUP(CJ3,'إختيار المقررات'!$BN$5:$BR$54,5,0)="","",VLOOKUP(CJ3,'إختيار المقررات'!$BN$5:$BR$54,5,0))</f>
        <v>#N/A</v>
      </c>
      <c r="CL5" s="170"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69" t="e">
        <f>IF(VLOOKUP(CL3,'إختيار المقررات'!$BN$5:$BR$54,5,0)="","",VLOOKUP(CL3,'إختيار المقررات'!$BN$5:$BR$54,5,0))</f>
        <v>#N/A</v>
      </c>
      <c r="CN5" s="170"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69" t="e">
        <f>IF(VLOOKUP(CN3,'إختيار المقررات'!$BN$5:$BR$54,5,0)="","",VLOOKUP(CN3,'إختيار المقررات'!$BN$5:$BR$54,5,0))</f>
        <v>#N/A</v>
      </c>
      <c r="CP5" s="170"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73" t="e">
        <f>IF(VLOOKUP(CP3,'إختيار المقررات'!$BN$5:$BR$54,5,0)="","",VLOOKUP(CP3,'إختيار المقررات'!$BN$5:$BR$54,5,0))</f>
        <v>#N/A</v>
      </c>
      <c r="CR5" s="168"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69" t="e">
        <f>IF(VLOOKUP(CR3,'إختيار المقررات'!$BN$5:$BR$54,5,0)="","",VLOOKUP(CR3,'إختيار المقررات'!$BN$5:$BR$54,5,0))</f>
        <v>#N/A</v>
      </c>
      <c r="CT5" s="170"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69" t="e">
        <f>IF(VLOOKUP(CT3,'إختيار المقررات'!$BN$5:$BR$54,5,0)="","",VLOOKUP(CT3,'إختيار المقررات'!$BN$5:$BR$54,5,0))</f>
        <v>#N/A</v>
      </c>
      <c r="CV5" s="170"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69" t="e">
        <f>IF(VLOOKUP(CV3,'إختيار المقررات'!$BN$5:$BR$54,5,0)="","",VLOOKUP(CV3,'إختيار المقررات'!$BN$5:$BR$54,5,0))</f>
        <v>#N/A</v>
      </c>
      <c r="CX5" s="170"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69" t="e">
        <f>IF(VLOOKUP(CX3,'إختيار المقررات'!$BN$5:$BR$54,5,0)="","",VLOOKUP(CX3,'إختيار المقررات'!$BN$5:$BR$54,5,0))</f>
        <v>#N/A</v>
      </c>
      <c r="CZ5" s="174" t="e">
        <f>'إختيار المقررات'!P5</f>
        <v>#N/A</v>
      </c>
      <c r="DA5" s="175" t="e">
        <f>'إختيار المقررات'!V5</f>
        <v>#N/A</v>
      </c>
      <c r="DB5" s="176" t="e">
        <f>'إختيار المقررات'!AB5</f>
        <v>#N/A</v>
      </c>
      <c r="DC5" s="177">
        <f>'إختيار المقررات'!D5</f>
        <v>0</v>
      </c>
      <c r="DD5" s="178">
        <f>'إختيار المقررات'!AH10</f>
        <v>0</v>
      </c>
      <c r="DE5" s="179" t="e">
        <f>'إختيار المقررات'!AH9</f>
        <v>#N/A</v>
      </c>
      <c r="DF5" s="179" t="e">
        <f>'إختيار المقررات'!AH7</f>
        <v>#N/A</v>
      </c>
      <c r="DG5" s="179" t="e">
        <f>'إختيار المقررات'!AH8</f>
        <v>#N/A</v>
      </c>
      <c r="DH5" s="180" t="e">
        <f>'إختيار المقررات'!AH12</f>
        <v>#N/A</v>
      </c>
      <c r="DI5" s="179" t="str">
        <f>'إختيار المقررات'!AH13</f>
        <v>لا</v>
      </c>
      <c r="DJ5" s="179" t="e">
        <f>'إختيار المقررات'!AH14</f>
        <v>#N/A</v>
      </c>
      <c r="DK5" s="179" t="e">
        <f>'إختيار المقررات'!AH15</f>
        <v>#N/A</v>
      </c>
      <c r="DL5" s="174">
        <f>'إختيار المقررات'!AH16</f>
        <v>0</v>
      </c>
      <c r="DM5" s="181">
        <f>'إختيار المقررات'!AH17</f>
        <v>0</v>
      </c>
      <c r="DN5" s="179">
        <f>'إختيار المقررات'!AH18</f>
        <v>0</v>
      </c>
      <c r="DO5" s="182">
        <f>SUM(DL5:DN5)</f>
        <v>0</v>
      </c>
      <c r="DP5" s="174" t="e">
        <f>'إختيار المقررات'!AB2</f>
        <v>#N/A</v>
      </c>
      <c r="DQ5" s="175" t="e">
        <f>'إختيار المقررات'!V2</f>
        <v>#N/A</v>
      </c>
      <c r="DR5" s="175" t="e">
        <f>'إختيار المقررات'!P2</f>
        <v>#N/A</v>
      </c>
      <c r="DS5" s="182" t="e">
        <f>'إختيار المقررات'!G2</f>
        <v>#N/A</v>
      </c>
      <c r="DT5" s="182" t="str">
        <f>'إختيار المقررات'!V10</f>
        <v>الإنكليزية</v>
      </c>
      <c r="DU5" s="182" t="str">
        <f>'إختيار المقررات'!V13</f>
        <v/>
      </c>
      <c r="DV5" s="182" t="str">
        <f>'إختيار المقررات'!V14</f>
        <v/>
      </c>
      <c r="DW5" s="182" t="str">
        <f>'إختيار المقررات'!V15</f>
        <v/>
      </c>
      <c r="DX5" s="182" t="str">
        <f>'إختيار المقررات'!V16</f>
        <v/>
      </c>
      <c r="DY5" s="182" t="str">
        <f>'إختيار المقررات'!V17</f>
        <v/>
      </c>
      <c r="DZ5" s="182" t="str">
        <f>'إختيار المقررات'!V18</f>
        <v/>
      </c>
      <c r="EA5" s="183" t="e">
        <f>'إدخال البيانات'!F1</f>
        <v>#N/A</v>
      </c>
    </row>
  </sheetData>
  <sheetProtection algorithmName="SHA-512" hashValue="9yNz1+tcFVfKx+in5ICadpYadLWigpRJR0q2Z1Kg72KQEO+Yca9tTGCVg6uwBPOwVId64C9fJ2v7Y2ozYx6ASQ==" saltValue="48tANX5J4iFULfUYq9duSA==" spinCount="100000" sheet="1" objects="1" scenarios="1"/>
  <mergeCells count="136">
    <mergeCell ref="B1:C1"/>
    <mergeCell ref="D1:J2"/>
    <mergeCell ref="T2:AE2"/>
    <mergeCell ref="AP2:BA2"/>
    <mergeCell ref="CZ1:DB2"/>
    <mergeCell ref="DC1:DC2"/>
    <mergeCell ref="DD1:DK2"/>
    <mergeCell ref="DL1:DO2"/>
    <mergeCell ref="DP1:DS2"/>
    <mergeCell ref="M1:M4"/>
    <mergeCell ref="P3:P4"/>
    <mergeCell ref="S1:S4"/>
    <mergeCell ref="P1:R2"/>
    <mergeCell ref="Q3:Q4"/>
    <mergeCell ref="L1:L4"/>
    <mergeCell ref="N1:N4"/>
    <mergeCell ref="O1:O4"/>
    <mergeCell ref="AN4:AO4"/>
    <mergeCell ref="R3:R4"/>
    <mergeCell ref="BN3:BO3"/>
    <mergeCell ref="BP3:BQ3"/>
    <mergeCell ref="T4:U4"/>
    <mergeCell ref="V4:W4"/>
    <mergeCell ref="X4:Y4"/>
    <mergeCell ref="DU1:DZ4"/>
    <mergeCell ref="DJ3:DJ4"/>
    <mergeCell ref="AV3:AW3"/>
    <mergeCell ref="AX3:AY3"/>
    <mergeCell ref="BD3:BE3"/>
    <mergeCell ref="BH3:BI3"/>
    <mergeCell ref="BB2:BK2"/>
    <mergeCell ref="AP1:BK1"/>
    <mergeCell ref="T1:AO1"/>
    <mergeCell ref="Z3:AA3"/>
    <mergeCell ref="AB3:AC3"/>
    <mergeCell ref="AD3:AE3"/>
    <mergeCell ref="AF3:AG3"/>
    <mergeCell ref="AH3:AI3"/>
    <mergeCell ref="T3:U3"/>
    <mergeCell ref="V3:W3"/>
    <mergeCell ref="X3:Y3"/>
    <mergeCell ref="BL2:BU2"/>
    <mergeCell ref="BR3:BS3"/>
    <mergeCell ref="BL3:BM3"/>
    <mergeCell ref="CJ3:CK3"/>
    <mergeCell ref="BV3:BW3"/>
    <mergeCell ref="BV4:BW4"/>
    <mergeCell ref="BX4:BY4"/>
    <mergeCell ref="BF3:BG3"/>
    <mergeCell ref="AF2:AO2"/>
    <mergeCell ref="AZ3:BA3"/>
    <mergeCell ref="AJ3:AK3"/>
    <mergeCell ref="AR3:AS3"/>
    <mergeCell ref="Z4:AA4"/>
    <mergeCell ref="AB4:AC4"/>
    <mergeCell ref="AD4:AE4"/>
    <mergeCell ref="AF4:AG4"/>
    <mergeCell ref="AH4:AI4"/>
    <mergeCell ref="AP4:AQ4"/>
    <mergeCell ref="AR4:AS4"/>
    <mergeCell ref="BB4:BC4"/>
    <mergeCell ref="BD4:BE4"/>
    <mergeCell ref="AJ4:AK4"/>
    <mergeCell ref="AL4:AM4"/>
    <mergeCell ref="CF1:CY1"/>
    <mergeCell ref="BL1:CE1"/>
    <mergeCell ref="AL3:AM3"/>
    <mergeCell ref="AT4:AU4"/>
    <mergeCell ref="CD3:CE3"/>
    <mergeCell ref="BV2:CE2"/>
    <mergeCell ref="CF2:CO2"/>
    <mergeCell ref="BN4:BO4"/>
    <mergeCell ref="BZ4:CA4"/>
    <mergeCell ref="BP4:BQ4"/>
    <mergeCell ref="BR4:BS4"/>
    <mergeCell ref="CJ4:CK4"/>
    <mergeCell ref="CL4:CM4"/>
    <mergeCell ref="CN4:CO4"/>
    <mergeCell ref="CP4:CQ4"/>
    <mergeCell ref="CR4:CS4"/>
    <mergeCell ref="CT4:CU4"/>
    <mergeCell ref="CV4:CW4"/>
    <mergeCell ref="AN3:AO3"/>
    <mergeCell ref="BF4:BG4"/>
    <mergeCell ref="BH4:BI4"/>
    <mergeCell ref="BJ4:BK4"/>
    <mergeCell ref="BL4:BM4"/>
    <mergeCell ref="BT3:BU3"/>
    <mergeCell ref="DD3:DD4"/>
    <mergeCell ref="DN3:DN4"/>
    <mergeCell ref="CP2:CY2"/>
    <mergeCell ref="BJ3:BK3"/>
    <mergeCell ref="DB3:DB4"/>
    <mergeCell ref="DE3:DE4"/>
    <mergeCell ref="CX4:CY4"/>
    <mergeCell ref="DL3:DL4"/>
    <mergeCell ref="CB4:CC4"/>
    <mergeCell ref="CD4:CE4"/>
    <mergeCell ref="CF4:CG4"/>
    <mergeCell ref="CH4:CI4"/>
    <mergeCell ref="DK3:DK4"/>
    <mergeCell ref="CH3:CI3"/>
    <mergeCell ref="CL3:CM3"/>
    <mergeCell ref="BX3:BY3"/>
    <mergeCell ref="BZ3:CA3"/>
    <mergeCell ref="CF3:CG3"/>
    <mergeCell ref="CT3:CU3"/>
    <mergeCell ref="CV3:CW3"/>
    <mergeCell ref="CN3:CO3"/>
    <mergeCell ref="CX3:CY3"/>
    <mergeCell ref="BT4:BU4"/>
    <mergeCell ref="CB3:CC3"/>
    <mergeCell ref="DS3:DS4"/>
    <mergeCell ref="DT3:DT4"/>
    <mergeCell ref="DC3:DC4"/>
    <mergeCell ref="DG3:DG4"/>
    <mergeCell ref="DH3:DH4"/>
    <mergeCell ref="DI3:DI4"/>
    <mergeCell ref="DP3:DP4"/>
    <mergeCell ref="G3:G4"/>
    <mergeCell ref="DR3:DR4"/>
    <mergeCell ref="BB3:BC3"/>
    <mergeCell ref="K1:K4"/>
    <mergeCell ref="DQ3:DQ4"/>
    <mergeCell ref="DO3:DO4"/>
    <mergeCell ref="CP3:CQ3"/>
    <mergeCell ref="CR3:CS3"/>
    <mergeCell ref="DA3:DA4"/>
    <mergeCell ref="CZ3:CZ4"/>
    <mergeCell ref="AP3:AQ3"/>
    <mergeCell ref="AT3:AU3"/>
    <mergeCell ref="DM3:DM4"/>
    <mergeCell ref="AV4:AW4"/>
    <mergeCell ref="AX4:AY4"/>
    <mergeCell ref="AZ4:BA4"/>
    <mergeCell ref="DF3:DF4"/>
  </mergeCells>
  <conditionalFormatting sqref="A1:A2">
    <cfRule type="duplicateValues" dxfId="17" priority="3"/>
  </conditionalFormatting>
  <conditionalFormatting sqref="A5">
    <cfRule type="duplicateValues" dxfId="16" priority="1"/>
  </conditionalFormatting>
  <conditionalFormatting sqref="A5">
    <cfRule type="duplicateValues" dxfId="15"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866"/>
  <sheetViews>
    <sheetView rightToLeft="1" workbookViewId="0">
      <pane xSplit="2" ySplit="1" topLeftCell="C805" activePane="bottomRight" state="frozen"/>
      <selection pane="topRight" activeCell="C1" sqref="C1"/>
      <selection pane="bottomLeft" activeCell="A2" sqref="A2"/>
      <selection pane="bottomRight" sqref="A1:XFD1048576"/>
    </sheetView>
  </sheetViews>
  <sheetFormatPr defaultColWidth="8.75" defaultRowHeight="14.25" x14ac:dyDescent="0.2"/>
  <cols>
    <col min="1" max="2" width="9.125" style="9" bestFit="1" customWidth="1"/>
    <col min="3" max="44" width="6" style="9" customWidth="1"/>
    <col min="45" max="16384" width="8.75" style="9"/>
  </cols>
  <sheetData>
    <row r="1" spans="1:46" x14ac:dyDescent="0.2">
      <c r="A1" s="9" t="s">
        <v>94</v>
      </c>
      <c r="B1" s="9" t="s">
        <v>101</v>
      </c>
      <c r="C1" s="9">
        <v>1</v>
      </c>
      <c r="D1" s="9">
        <v>2</v>
      </c>
      <c r="E1" s="9">
        <v>3</v>
      </c>
      <c r="F1" s="9">
        <v>4</v>
      </c>
      <c r="G1" s="9">
        <v>5</v>
      </c>
      <c r="H1" s="9">
        <v>102</v>
      </c>
      <c r="I1" s="9">
        <v>6</v>
      </c>
      <c r="J1" s="9">
        <v>7</v>
      </c>
      <c r="K1" s="9">
        <v>8</v>
      </c>
      <c r="L1" s="9">
        <v>9</v>
      </c>
      <c r="M1" s="9">
        <v>10</v>
      </c>
      <c r="N1" s="9">
        <v>11</v>
      </c>
      <c r="O1" s="9">
        <v>12</v>
      </c>
      <c r="P1" s="9">
        <v>13</v>
      </c>
      <c r="Q1" s="9">
        <v>14</v>
      </c>
      <c r="R1" s="9">
        <v>15</v>
      </c>
      <c r="S1" s="9">
        <v>302</v>
      </c>
      <c r="T1" s="9">
        <v>16</v>
      </c>
      <c r="U1" s="9">
        <v>17</v>
      </c>
      <c r="V1" s="9">
        <v>18</v>
      </c>
      <c r="W1" s="9">
        <v>19</v>
      </c>
      <c r="X1" s="9">
        <v>20</v>
      </c>
      <c r="Y1" s="9">
        <v>21</v>
      </c>
      <c r="Z1" s="9">
        <v>22</v>
      </c>
      <c r="AA1" s="9">
        <v>23</v>
      </c>
      <c r="AB1" s="9">
        <v>24</v>
      </c>
      <c r="AC1" s="9">
        <v>25</v>
      </c>
      <c r="AD1" s="9">
        <v>26</v>
      </c>
      <c r="AE1" s="9">
        <v>27</v>
      </c>
      <c r="AF1" s="9">
        <v>28</v>
      </c>
      <c r="AG1" s="9">
        <v>29</v>
      </c>
      <c r="AH1" s="9">
        <v>30</v>
      </c>
      <c r="AI1" s="9">
        <v>31</v>
      </c>
      <c r="AJ1" s="9">
        <v>32</v>
      </c>
      <c r="AK1" s="9">
        <v>33</v>
      </c>
      <c r="AL1" s="9">
        <v>34</v>
      </c>
      <c r="AM1" s="9">
        <v>35</v>
      </c>
      <c r="AN1" s="9">
        <v>36</v>
      </c>
      <c r="AO1" s="9">
        <v>37</v>
      </c>
      <c r="AP1" s="9">
        <v>38</v>
      </c>
      <c r="AQ1" s="9">
        <v>39</v>
      </c>
      <c r="AR1" s="9">
        <v>40</v>
      </c>
    </row>
    <row r="4" spans="1:46" x14ac:dyDescent="0.2">
      <c r="A4" s="9">
        <v>426206</v>
      </c>
      <c r="B4" s="9" t="s">
        <v>157</v>
      </c>
      <c r="G4" s="9" t="s">
        <v>167</v>
      </c>
      <c r="K4" s="9" t="s">
        <v>167</v>
      </c>
      <c r="M4" s="9" t="s">
        <v>167</v>
      </c>
      <c r="N4" s="9" t="s">
        <v>167</v>
      </c>
      <c r="P4" s="9" t="s">
        <v>167</v>
      </c>
      <c r="Q4" s="9" t="s">
        <v>167</v>
      </c>
      <c r="R4" s="9" t="s">
        <v>163</v>
      </c>
      <c r="T4" s="9" t="s">
        <v>167</v>
      </c>
      <c r="U4" s="9" t="s">
        <v>163</v>
      </c>
      <c r="V4" s="9" t="s">
        <v>167</v>
      </c>
      <c r="W4" s="9" t="s">
        <v>163</v>
      </c>
      <c r="X4" s="9" t="s">
        <v>167</v>
      </c>
      <c r="AT4" s="9">
        <f>VLOOKUP(A4,[1]حجب!$A$2:$A$12,1,0)</f>
        <v>426206</v>
      </c>
    </row>
    <row r="5" spans="1:46" x14ac:dyDescent="0.2">
      <c r="A5" s="9">
        <v>427098</v>
      </c>
      <c r="B5" s="9" t="s">
        <v>157</v>
      </c>
      <c r="G5" s="9" t="s">
        <v>167</v>
      </c>
      <c r="K5" s="9" t="s">
        <v>165</v>
      </c>
      <c r="L5" s="9" t="s">
        <v>165</v>
      </c>
      <c r="N5" s="9" t="s">
        <v>167</v>
      </c>
      <c r="P5" s="9" t="s">
        <v>165</v>
      </c>
      <c r="Q5" s="9" t="s">
        <v>167</v>
      </c>
      <c r="R5" s="9" t="s">
        <v>163</v>
      </c>
      <c r="S5" s="9" t="s">
        <v>167</v>
      </c>
      <c r="T5" s="9" t="s">
        <v>165</v>
      </c>
      <c r="U5" s="9" t="s">
        <v>167</v>
      </c>
      <c r="V5" s="9" t="s">
        <v>165</v>
      </c>
      <c r="W5" s="9" t="s">
        <v>165</v>
      </c>
      <c r="X5" s="9" t="s">
        <v>165</v>
      </c>
      <c r="AT5" s="9">
        <f>VLOOKUP(A5,[1]حجب!$A$2:$A$12,1,0)</f>
        <v>427098</v>
      </c>
    </row>
    <row r="6" spans="1:46" x14ac:dyDescent="0.2">
      <c r="A6" s="9">
        <v>415249</v>
      </c>
      <c r="B6" s="9" t="s">
        <v>1352</v>
      </c>
      <c r="G6" s="9" t="s">
        <v>167</v>
      </c>
      <c r="H6" s="9" t="s">
        <v>163</v>
      </c>
      <c r="L6" s="9" t="s">
        <v>163</v>
      </c>
      <c r="M6" s="9" t="s">
        <v>167</v>
      </c>
      <c r="N6" s="9" t="s">
        <v>163</v>
      </c>
      <c r="O6" s="9" t="s">
        <v>163</v>
      </c>
      <c r="P6" s="9" t="s">
        <v>163</v>
      </c>
      <c r="Q6" s="9" t="s">
        <v>163</v>
      </c>
      <c r="R6" s="9" t="s">
        <v>163</v>
      </c>
      <c r="S6" s="9" t="s">
        <v>163</v>
      </c>
    </row>
    <row r="7" spans="1:46" x14ac:dyDescent="0.2">
      <c r="A7" s="9">
        <v>421684</v>
      </c>
      <c r="B7" s="9" t="s">
        <v>1352</v>
      </c>
      <c r="K7" s="9" t="s">
        <v>165</v>
      </c>
      <c r="L7" s="9" t="s">
        <v>163</v>
      </c>
      <c r="M7" s="9" t="s">
        <v>167</v>
      </c>
      <c r="N7" s="9" t="s">
        <v>163</v>
      </c>
      <c r="O7" s="9" t="s">
        <v>163</v>
      </c>
      <c r="P7" s="9" t="s">
        <v>163</v>
      </c>
      <c r="Q7" s="9" t="s">
        <v>163</v>
      </c>
      <c r="R7" s="9" t="s">
        <v>163</v>
      </c>
      <c r="S7" s="9" t="s">
        <v>163</v>
      </c>
    </row>
    <row r="8" spans="1:46" x14ac:dyDescent="0.2">
      <c r="A8" s="9">
        <v>423450</v>
      </c>
      <c r="B8" s="9" t="s">
        <v>1352</v>
      </c>
      <c r="G8" s="9" t="s">
        <v>167</v>
      </c>
      <c r="H8" s="9" t="s">
        <v>167</v>
      </c>
      <c r="K8" s="9" t="s">
        <v>165</v>
      </c>
      <c r="N8" s="9" t="s">
        <v>163</v>
      </c>
      <c r="O8" s="9" t="s">
        <v>163</v>
      </c>
      <c r="P8" s="9" t="s">
        <v>163</v>
      </c>
      <c r="Q8" s="9" t="s">
        <v>163</v>
      </c>
      <c r="R8" s="9" t="s">
        <v>163</v>
      </c>
      <c r="S8" s="9" t="s">
        <v>163</v>
      </c>
    </row>
    <row r="9" spans="1:46" x14ac:dyDescent="0.2">
      <c r="A9" s="9">
        <v>423982</v>
      </c>
      <c r="B9" s="9" t="s">
        <v>1352</v>
      </c>
      <c r="E9" s="9" t="s">
        <v>167</v>
      </c>
      <c r="I9" s="9" t="s">
        <v>167</v>
      </c>
      <c r="K9" s="9" t="s">
        <v>167</v>
      </c>
      <c r="L9" s="9" t="s">
        <v>163</v>
      </c>
      <c r="N9" s="9" t="s">
        <v>163</v>
      </c>
      <c r="O9" s="9" t="s">
        <v>163</v>
      </c>
      <c r="P9" s="9" t="s">
        <v>163</v>
      </c>
      <c r="Q9" s="9" t="s">
        <v>163</v>
      </c>
      <c r="R9" s="9" t="s">
        <v>163</v>
      </c>
      <c r="S9" s="9" t="s">
        <v>163</v>
      </c>
    </row>
    <row r="10" spans="1:46" x14ac:dyDescent="0.2">
      <c r="A10" s="9">
        <v>424546</v>
      </c>
      <c r="B10" s="9" t="s">
        <v>1352</v>
      </c>
      <c r="D10" s="9" t="s">
        <v>163</v>
      </c>
      <c r="J10" s="9" t="s">
        <v>165</v>
      </c>
      <c r="L10" s="9" t="s">
        <v>163</v>
      </c>
      <c r="M10" s="9" t="s">
        <v>165</v>
      </c>
      <c r="N10" s="9" t="s">
        <v>163</v>
      </c>
      <c r="O10" s="9" t="s">
        <v>163</v>
      </c>
      <c r="P10" s="9" t="s">
        <v>163</v>
      </c>
      <c r="R10" s="9" t="s">
        <v>163</v>
      </c>
    </row>
    <row r="11" spans="1:46" x14ac:dyDescent="0.2">
      <c r="A11" s="9">
        <v>424591</v>
      </c>
      <c r="B11" s="9" t="s">
        <v>1352</v>
      </c>
      <c r="H11" s="9" t="s">
        <v>165</v>
      </c>
      <c r="K11" s="9" t="s">
        <v>167</v>
      </c>
      <c r="L11" s="9" t="s">
        <v>163</v>
      </c>
      <c r="M11" s="9" t="s">
        <v>165</v>
      </c>
      <c r="N11" s="9" t="s">
        <v>163</v>
      </c>
      <c r="O11" s="9" t="s">
        <v>163</v>
      </c>
      <c r="P11" s="9" t="s">
        <v>163</v>
      </c>
      <c r="Q11" s="9" t="s">
        <v>163</v>
      </c>
      <c r="R11" s="9" t="s">
        <v>163</v>
      </c>
      <c r="S11" s="9" t="s">
        <v>163</v>
      </c>
    </row>
    <row r="12" spans="1:46" x14ac:dyDescent="0.2">
      <c r="A12" s="9">
        <v>424649</v>
      </c>
      <c r="B12" s="9" t="s">
        <v>1352</v>
      </c>
      <c r="C12" s="9" t="s">
        <v>167</v>
      </c>
      <c r="D12" s="9" t="s">
        <v>167</v>
      </c>
      <c r="H12" s="9" t="s">
        <v>167</v>
      </c>
      <c r="J12" s="9" t="s">
        <v>167</v>
      </c>
      <c r="N12" s="9" t="s">
        <v>163</v>
      </c>
      <c r="O12" s="9" t="s">
        <v>163</v>
      </c>
      <c r="P12" s="9" t="s">
        <v>163</v>
      </c>
      <c r="Q12" s="9" t="s">
        <v>163</v>
      </c>
      <c r="R12" s="9" t="s">
        <v>163</v>
      </c>
      <c r="S12" s="9" t="s">
        <v>163</v>
      </c>
    </row>
    <row r="13" spans="1:46" x14ac:dyDescent="0.2">
      <c r="A13" s="9">
        <v>425706</v>
      </c>
      <c r="B13" s="9" t="s">
        <v>1352</v>
      </c>
      <c r="F13" s="9" t="s">
        <v>167</v>
      </c>
      <c r="J13" s="9" t="s">
        <v>165</v>
      </c>
      <c r="K13" s="9" t="s">
        <v>167</v>
      </c>
      <c r="M13" s="9" t="s">
        <v>167</v>
      </c>
      <c r="O13" s="9" t="s">
        <v>163</v>
      </c>
      <c r="R13" s="9" t="s">
        <v>163</v>
      </c>
    </row>
    <row r="14" spans="1:46" x14ac:dyDescent="0.2">
      <c r="A14" s="9">
        <v>425796</v>
      </c>
      <c r="B14" s="9" t="s">
        <v>1352</v>
      </c>
      <c r="E14" s="9" t="s">
        <v>167</v>
      </c>
      <c r="I14" s="9" t="s">
        <v>167</v>
      </c>
      <c r="M14" s="9" t="s">
        <v>167</v>
      </c>
      <c r="N14" s="9" t="s">
        <v>163</v>
      </c>
      <c r="O14" s="9" t="s">
        <v>163</v>
      </c>
      <c r="P14" s="9" t="s">
        <v>163</v>
      </c>
      <c r="Q14" s="9" t="s">
        <v>163</v>
      </c>
      <c r="R14" s="9" t="s">
        <v>163</v>
      </c>
      <c r="S14" s="9" t="s">
        <v>163</v>
      </c>
    </row>
    <row r="15" spans="1:46" x14ac:dyDescent="0.2">
      <c r="A15" s="9">
        <v>425824</v>
      </c>
      <c r="B15" s="9" t="s">
        <v>1352</v>
      </c>
      <c r="H15" s="9" t="s">
        <v>165</v>
      </c>
      <c r="K15" s="9" t="s">
        <v>167</v>
      </c>
      <c r="M15" s="9" t="s">
        <v>167</v>
      </c>
      <c r="N15" s="9" t="s">
        <v>163</v>
      </c>
      <c r="O15" s="9" t="s">
        <v>163</v>
      </c>
      <c r="P15" s="9" t="s">
        <v>163</v>
      </c>
      <c r="Q15" s="9" t="s">
        <v>163</v>
      </c>
      <c r="R15" s="9" t="s">
        <v>163</v>
      </c>
      <c r="S15" s="9" t="s">
        <v>163</v>
      </c>
    </row>
    <row r="16" spans="1:46" x14ac:dyDescent="0.2">
      <c r="A16" s="9">
        <v>425855</v>
      </c>
      <c r="B16" s="9" t="s">
        <v>1352</v>
      </c>
      <c r="C16" s="9" t="s">
        <v>167</v>
      </c>
      <c r="I16" s="9" t="s">
        <v>165</v>
      </c>
      <c r="K16" s="9" t="s">
        <v>167</v>
      </c>
      <c r="L16" s="9" t="s">
        <v>165</v>
      </c>
      <c r="N16" s="9" t="s">
        <v>163</v>
      </c>
      <c r="O16" s="9" t="s">
        <v>163</v>
      </c>
      <c r="P16" s="9" t="s">
        <v>163</v>
      </c>
      <c r="Q16" s="9" t="s">
        <v>163</v>
      </c>
      <c r="R16" s="9" t="s">
        <v>163</v>
      </c>
      <c r="S16" s="9" t="s">
        <v>163</v>
      </c>
    </row>
    <row r="17" spans="1:19" x14ac:dyDescent="0.2">
      <c r="A17" s="9">
        <v>425919</v>
      </c>
      <c r="B17" s="9" t="s">
        <v>1352</v>
      </c>
      <c r="J17" s="9" t="s">
        <v>167</v>
      </c>
      <c r="K17" s="9" t="s">
        <v>163</v>
      </c>
      <c r="M17" s="9" t="s">
        <v>167</v>
      </c>
      <c r="N17" s="9" t="s">
        <v>163</v>
      </c>
      <c r="O17" s="9" t="s">
        <v>163</v>
      </c>
      <c r="P17" s="9" t="s">
        <v>163</v>
      </c>
      <c r="Q17" s="9" t="s">
        <v>163</v>
      </c>
      <c r="R17" s="9" t="s">
        <v>163</v>
      </c>
      <c r="S17" s="9" t="s">
        <v>163</v>
      </c>
    </row>
    <row r="18" spans="1:19" x14ac:dyDescent="0.2">
      <c r="A18" s="9">
        <v>425954</v>
      </c>
      <c r="B18" s="9" t="s">
        <v>1352</v>
      </c>
      <c r="D18" s="9" t="s">
        <v>167</v>
      </c>
      <c r="K18" s="9" t="s">
        <v>167</v>
      </c>
      <c r="M18" s="9" t="s">
        <v>165</v>
      </c>
      <c r="N18" s="9" t="s">
        <v>163</v>
      </c>
      <c r="O18" s="9" t="s">
        <v>163</v>
      </c>
      <c r="P18" s="9" t="s">
        <v>163</v>
      </c>
      <c r="Q18" s="9" t="s">
        <v>163</v>
      </c>
      <c r="R18" s="9" t="s">
        <v>163</v>
      </c>
      <c r="S18" s="9" t="s">
        <v>163</v>
      </c>
    </row>
    <row r="19" spans="1:19" x14ac:dyDescent="0.2">
      <c r="A19" s="9">
        <v>425998</v>
      </c>
      <c r="B19" s="9" t="s">
        <v>1352</v>
      </c>
      <c r="E19" s="9" t="s">
        <v>167</v>
      </c>
      <c r="I19" s="9" t="s">
        <v>167</v>
      </c>
      <c r="K19" s="9" t="s">
        <v>167</v>
      </c>
      <c r="N19" s="9" t="s">
        <v>163</v>
      </c>
      <c r="O19" s="9" t="s">
        <v>163</v>
      </c>
      <c r="P19" s="9" t="s">
        <v>163</v>
      </c>
      <c r="Q19" s="9" t="s">
        <v>163</v>
      </c>
      <c r="R19" s="9" t="s">
        <v>163</v>
      </c>
      <c r="S19" s="9" t="s">
        <v>163</v>
      </c>
    </row>
    <row r="20" spans="1:19" x14ac:dyDescent="0.2">
      <c r="A20" s="9">
        <v>426036</v>
      </c>
      <c r="B20" s="9" t="s">
        <v>1352</v>
      </c>
      <c r="I20" s="9" t="s">
        <v>167</v>
      </c>
      <c r="K20" s="9" t="s">
        <v>167</v>
      </c>
      <c r="L20" s="9" t="s">
        <v>167</v>
      </c>
      <c r="M20" s="9" t="s">
        <v>165</v>
      </c>
      <c r="N20" s="9" t="s">
        <v>163</v>
      </c>
      <c r="O20" s="9" t="s">
        <v>163</v>
      </c>
      <c r="P20" s="9" t="s">
        <v>163</v>
      </c>
      <c r="Q20" s="9" t="s">
        <v>163</v>
      </c>
      <c r="R20" s="9" t="s">
        <v>163</v>
      </c>
      <c r="S20" s="9" t="s">
        <v>163</v>
      </c>
    </row>
    <row r="21" spans="1:19" x14ac:dyDescent="0.2">
      <c r="A21" s="9">
        <v>426073</v>
      </c>
      <c r="B21" s="9" t="s">
        <v>1352</v>
      </c>
      <c r="C21" s="9" t="s">
        <v>167</v>
      </c>
      <c r="E21" s="9" t="s">
        <v>167</v>
      </c>
      <c r="I21" s="9" t="s">
        <v>163</v>
      </c>
      <c r="L21" s="9" t="s">
        <v>167</v>
      </c>
      <c r="N21" s="9" t="s">
        <v>163</v>
      </c>
      <c r="O21" s="9" t="s">
        <v>163</v>
      </c>
      <c r="P21" s="9" t="s">
        <v>163</v>
      </c>
      <c r="Q21" s="9" t="s">
        <v>163</v>
      </c>
      <c r="R21" s="9" t="s">
        <v>163</v>
      </c>
      <c r="S21" s="9" t="s">
        <v>163</v>
      </c>
    </row>
    <row r="22" spans="1:19" x14ac:dyDescent="0.2">
      <c r="A22" s="9">
        <v>426081</v>
      </c>
      <c r="B22" s="9" t="s">
        <v>1352</v>
      </c>
      <c r="I22" s="9" t="s">
        <v>167</v>
      </c>
      <c r="K22" s="9" t="s">
        <v>167</v>
      </c>
      <c r="M22" s="9" t="s">
        <v>167</v>
      </c>
      <c r="N22" s="9" t="s">
        <v>163</v>
      </c>
      <c r="O22" s="9" t="s">
        <v>163</v>
      </c>
      <c r="P22" s="9" t="s">
        <v>163</v>
      </c>
      <c r="Q22" s="9" t="s">
        <v>163</v>
      </c>
      <c r="R22" s="9" t="s">
        <v>163</v>
      </c>
      <c r="S22" s="9" t="s">
        <v>163</v>
      </c>
    </row>
    <row r="23" spans="1:19" x14ac:dyDescent="0.2">
      <c r="A23" s="9">
        <v>426082</v>
      </c>
      <c r="B23" s="9" t="s">
        <v>1352</v>
      </c>
      <c r="G23" s="9" t="s">
        <v>167</v>
      </c>
      <c r="H23" s="9" t="s">
        <v>167</v>
      </c>
      <c r="K23" s="9" t="s">
        <v>167</v>
      </c>
      <c r="L23" s="9" t="s">
        <v>165</v>
      </c>
      <c r="N23" s="9" t="s">
        <v>163</v>
      </c>
      <c r="O23" s="9" t="s">
        <v>163</v>
      </c>
      <c r="P23" s="9" t="s">
        <v>163</v>
      </c>
      <c r="Q23" s="9" t="s">
        <v>163</v>
      </c>
      <c r="R23" s="9" t="s">
        <v>163</v>
      </c>
      <c r="S23" s="9" t="s">
        <v>163</v>
      </c>
    </row>
    <row r="24" spans="1:19" x14ac:dyDescent="0.2">
      <c r="A24" s="9">
        <v>426083</v>
      </c>
      <c r="B24" s="9" t="s">
        <v>1352</v>
      </c>
      <c r="C24" s="9" t="s">
        <v>167</v>
      </c>
      <c r="I24" s="9" t="s">
        <v>165</v>
      </c>
      <c r="K24" s="9" t="s">
        <v>167</v>
      </c>
      <c r="L24" s="9" t="s">
        <v>167</v>
      </c>
      <c r="N24" s="9" t="s">
        <v>163</v>
      </c>
      <c r="O24" s="9" t="s">
        <v>163</v>
      </c>
      <c r="P24" s="9" t="s">
        <v>163</v>
      </c>
      <c r="Q24" s="9" t="s">
        <v>163</v>
      </c>
      <c r="R24" s="9" t="s">
        <v>163</v>
      </c>
      <c r="S24" s="9" t="s">
        <v>163</v>
      </c>
    </row>
    <row r="25" spans="1:19" x14ac:dyDescent="0.2">
      <c r="A25" s="9">
        <v>426130</v>
      </c>
      <c r="B25" s="9" t="s">
        <v>1352</v>
      </c>
      <c r="F25" s="9" t="s">
        <v>167</v>
      </c>
      <c r="L25" s="9" t="s">
        <v>167</v>
      </c>
      <c r="N25" s="9" t="s">
        <v>163</v>
      </c>
      <c r="O25" s="9" t="s">
        <v>163</v>
      </c>
      <c r="P25" s="9" t="s">
        <v>163</v>
      </c>
      <c r="Q25" s="9" t="s">
        <v>163</v>
      </c>
      <c r="R25" s="9" t="s">
        <v>163</v>
      </c>
      <c r="S25" s="9" t="s">
        <v>163</v>
      </c>
    </row>
    <row r="26" spans="1:19" x14ac:dyDescent="0.2">
      <c r="A26" s="9">
        <v>426142</v>
      </c>
      <c r="B26" s="9" t="s">
        <v>1352</v>
      </c>
      <c r="E26" s="9" t="s">
        <v>167</v>
      </c>
      <c r="G26" s="9" t="s">
        <v>167</v>
      </c>
      <c r="H26" s="9" t="s">
        <v>167</v>
      </c>
      <c r="L26" s="9" t="s">
        <v>165</v>
      </c>
      <c r="N26" s="9" t="s">
        <v>163</v>
      </c>
      <c r="O26" s="9" t="s">
        <v>163</v>
      </c>
      <c r="P26" s="9" t="s">
        <v>163</v>
      </c>
      <c r="Q26" s="9" t="s">
        <v>163</v>
      </c>
      <c r="R26" s="9" t="s">
        <v>163</v>
      </c>
      <c r="S26" s="9" t="s">
        <v>163</v>
      </c>
    </row>
    <row r="27" spans="1:19" x14ac:dyDescent="0.2">
      <c r="A27" s="9">
        <v>426181</v>
      </c>
      <c r="B27" s="9" t="s">
        <v>1352</v>
      </c>
      <c r="F27" s="9" t="s">
        <v>167</v>
      </c>
      <c r="G27" s="9" t="s">
        <v>167</v>
      </c>
      <c r="I27" s="9" t="s">
        <v>167</v>
      </c>
      <c r="K27" s="9" t="s">
        <v>167</v>
      </c>
      <c r="N27" s="9" t="s">
        <v>163</v>
      </c>
      <c r="O27" s="9" t="s">
        <v>163</v>
      </c>
      <c r="P27" s="9" t="s">
        <v>163</v>
      </c>
      <c r="Q27" s="9" t="s">
        <v>163</v>
      </c>
      <c r="R27" s="9" t="s">
        <v>163</v>
      </c>
      <c r="S27" s="9" t="s">
        <v>163</v>
      </c>
    </row>
    <row r="28" spans="1:19" x14ac:dyDescent="0.2">
      <c r="A28" s="9">
        <v>426183</v>
      </c>
      <c r="B28" s="9" t="s">
        <v>1352</v>
      </c>
      <c r="I28" s="9" t="s">
        <v>167</v>
      </c>
      <c r="J28" s="9" t="s">
        <v>167</v>
      </c>
      <c r="K28" s="9" t="s">
        <v>167</v>
      </c>
      <c r="N28" s="9" t="s">
        <v>163</v>
      </c>
      <c r="O28" s="9" t="s">
        <v>163</v>
      </c>
      <c r="P28" s="9" t="s">
        <v>163</v>
      </c>
      <c r="Q28" s="9" t="s">
        <v>163</v>
      </c>
      <c r="R28" s="9" t="s">
        <v>163</v>
      </c>
      <c r="S28" s="9" t="s">
        <v>163</v>
      </c>
    </row>
    <row r="29" spans="1:19" x14ac:dyDescent="0.2">
      <c r="A29" s="9">
        <v>426202</v>
      </c>
      <c r="B29" s="9" t="s">
        <v>1352</v>
      </c>
      <c r="G29" s="9" t="s">
        <v>167</v>
      </c>
      <c r="L29" s="9" t="s">
        <v>167</v>
      </c>
      <c r="N29" s="9" t="s">
        <v>163</v>
      </c>
      <c r="O29" s="9" t="s">
        <v>163</v>
      </c>
      <c r="P29" s="9" t="s">
        <v>163</v>
      </c>
      <c r="Q29" s="9" t="s">
        <v>163</v>
      </c>
      <c r="R29" s="9" t="s">
        <v>163</v>
      </c>
      <c r="S29" s="9" t="s">
        <v>163</v>
      </c>
    </row>
    <row r="30" spans="1:19" x14ac:dyDescent="0.2">
      <c r="A30" s="9">
        <v>426224</v>
      </c>
      <c r="B30" s="9" t="s">
        <v>1352</v>
      </c>
      <c r="H30" s="9" t="s">
        <v>167</v>
      </c>
      <c r="J30" s="9" t="s">
        <v>167</v>
      </c>
      <c r="K30" s="9" t="s">
        <v>167</v>
      </c>
      <c r="L30" s="9" t="s">
        <v>163</v>
      </c>
      <c r="N30" s="9" t="s">
        <v>163</v>
      </c>
      <c r="O30" s="9" t="s">
        <v>163</v>
      </c>
      <c r="P30" s="9" t="s">
        <v>163</v>
      </c>
      <c r="Q30" s="9" t="s">
        <v>163</v>
      </c>
      <c r="R30" s="9" t="s">
        <v>163</v>
      </c>
      <c r="S30" s="9" t="s">
        <v>163</v>
      </c>
    </row>
    <row r="31" spans="1:19" x14ac:dyDescent="0.2">
      <c r="A31" s="9">
        <v>426286</v>
      </c>
      <c r="B31" s="9" t="s">
        <v>1352</v>
      </c>
      <c r="D31" s="9" t="s">
        <v>167</v>
      </c>
      <c r="G31" s="9" t="s">
        <v>167</v>
      </c>
      <c r="J31" s="9" t="s">
        <v>167</v>
      </c>
      <c r="L31" s="9" t="s">
        <v>167</v>
      </c>
      <c r="N31" s="9" t="s">
        <v>163</v>
      </c>
      <c r="O31" s="9" t="s">
        <v>163</v>
      </c>
      <c r="P31" s="9" t="s">
        <v>163</v>
      </c>
      <c r="Q31" s="9" t="s">
        <v>163</v>
      </c>
      <c r="R31" s="9" t="s">
        <v>163</v>
      </c>
      <c r="S31" s="9" t="s">
        <v>163</v>
      </c>
    </row>
    <row r="32" spans="1:19" x14ac:dyDescent="0.2">
      <c r="A32" s="9">
        <v>426300</v>
      </c>
      <c r="B32" s="9" t="s">
        <v>1352</v>
      </c>
      <c r="C32" s="9" t="s">
        <v>167</v>
      </c>
      <c r="I32" s="9" t="s">
        <v>167</v>
      </c>
      <c r="K32" s="9" t="s">
        <v>167</v>
      </c>
      <c r="L32" s="9" t="s">
        <v>163</v>
      </c>
      <c r="N32" s="9" t="s">
        <v>163</v>
      </c>
      <c r="O32" s="9" t="s">
        <v>163</v>
      </c>
      <c r="P32" s="9" t="s">
        <v>163</v>
      </c>
      <c r="Q32" s="9" t="s">
        <v>163</v>
      </c>
      <c r="R32" s="9" t="s">
        <v>163</v>
      </c>
      <c r="S32" s="9" t="s">
        <v>163</v>
      </c>
    </row>
    <row r="33" spans="1:19" x14ac:dyDescent="0.2">
      <c r="A33" s="9">
        <v>426395</v>
      </c>
      <c r="B33" s="9" t="s">
        <v>1352</v>
      </c>
      <c r="E33" s="9" t="s">
        <v>167</v>
      </c>
      <c r="H33" s="9" t="s">
        <v>167</v>
      </c>
      <c r="K33" s="9" t="s">
        <v>167</v>
      </c>
      <c r="L33" s="9" t="s">
        <v>167</v>
      </c>
      <c r="N33" s="9" t="s">
        <v>163</v>
      </c>
      <c r="O33" s="9" t="s">
        <v>163</v>
      </c>
      <c r="P33" s="9" t="s">
        <v>163</v>
      </c>
      <c r="Q33" s="9" t="s">
        <v>163</v>
      </c>
      <c r="R33" s="9" t="s">
        <v>163</v>
      </c>
      <c r="S33" s="9" t="s">
        <v>163</v>
      </c>
    </row>
    <row r="34" spans="1:19" x14ac:dyDescent="0.2">
      <c r="A34" s="9">
        <v>426453</v>
      </c>
      <c r="B34" s="9" t="s">
        <v>1352</v>
      </c>
      <c r="G34" s="9" t="s">
        <v>167</v>
      </c>
      <c r="J34" s="9" t="s">
        <v>167</v>
      </c>
      <c r="K34" s="9" t="s">
        <v>167</v>
      </c>
      <c r="L34" s="9" t="s">
        <v>167</v>
      </c>
      <c r="N34" s="9" t="s">
        <v>163</v>
      </c>
      <c r="O34" s="9" t="s">
        <v>163</v>
      </c>
      <c r="P34" s="9" t="s">
        <v>163</v>
      </c>
      <c r="Q34" s="9" t="s">
        <v>163</v>
      </c>
      <c r="R34" s="9" t="s">
        <v>163</v>
      </c>
      <c r="S34" s="9" t="s">
        <v>163</v>
      </c>
    </row>
    <row r="35" spans="1:19" x14ac:dyDescent="0.2">
      <c r="A35" s="9">
        <v>426528</v>
      </c>
      <c r="B35" s="9" t="s">
        <v>1352</v>
      </c>
      <c r="G35" s="9" t="s">
        <v>165</v>
      </c>
      <c r="H35" s="9" t="s">
        <v>165</v>
      </c>
      <c r="L35" s="9" t="s">
        <v>163</v>
      </c>
      <c r="N35" s="9" t="s">
        <v>163</v>
      </c>
      <c r="O35" s="9" t="s">
        <v>163</v>
      </c>
      <c r="P35" s="9" t="s">
        <v>163</v>
      </c>
      <c r="Q35" s="9" t="s">
        <v>163</v>
      </c>
      <c r="R35" s="9" t="s">
        <v>163</v>
      </c>
      <c r="S35" s="9" t="s">
        <v>163</v>
      </c>
    </row>
    <row r="36" spans="1:19" x14ac:dyDescent="0.2">
      <c r="A36" s="9">
        <v>426584</v>
      </c>
      <c r="B36" s="9" t="s">
        <v>1352</v>
      </c>
      <c r="E36" s="9" t="s">
        <v>167</v>
      </c>
      <c r="I36" s="9" t="s">
        <v>167</v>
      </c>
      <c r="J36" s="9" t="s">
        <v>167</v>
      </c>
      <c r="L36" s="9" t="s">
        <v>165</v>
      </c>
      <c r="N36" s="9" t="s">
        <v>163</v>
      </c>
      <c r="O36" s="9" t="s">
        <v>163</v>
      </c>
      <c r="P36" s="9" t="s">
        <v>163</v>
      </c>
      <c r="Q36" s="9" t="s">
        <v>163</v>
      </c>
      <c r="R36" s="9" t="s">
        <v>163</v>
      </c>
      <c r="S36" s="9" t="s">
        <v>163</v>
      </c>
    </row>
    <row r="37" spans="1:19" x14ac:dyDescent="0.2">
      <c r="A37" s="9">
        <v>426622</v>
      </c>
      <c r="B37" s="9" t="s">
        <v>1352</v>
      </c>
      <c r="J37" s="9" t="s">
        <v>167</v>
      </c>
      <c r="K37" s="9" t="s">
        <v>167</v>
      </c>
      <c r="L37" s="9" t="s">
        <v>167</v>
      </c>
      <c r="N37" s="9" t="s">
        <v>163</v>
      </c>
      <c r="O37" s="9" t="s">
        <v>163</v>
      </c>
      <c r="P37" s="9" t="s">
        <v>163</v>
      </c>
      <c r="Q37" s="9" t="s">
        <v>163</v>
      </c>
      <c r="R37" s="9" t="s">
        <v>163</v>
      </c>
      <c r="S37" s="9" t="s">
        <v>163</v>
      </c>
    </row>
    <row r="38" spans="1:19" x14ac:dyDescent="0.2">
      <c r="A38" s="9">
        <v>426667</v>
      </c>
      <c r="B38" s="9" t="s">
        <v>1352</v>
      </c>
      <c r="I38" s="9" t="s">
        <v>167</v>
      </c>
      <c r="J38" s="9" t="s">
        <v>167</v>
      </c>
      <c r="K38" s="9" t="s">
        <v>167</v>
      </c>
      <c r="L38" s="9" t="s">
        <v>167</v>
      </c>
      <c r="N38" s="9" t="s">
        <v>163</v>
      </c>
      <c r="O38" s="9" t="s">
        <v>163</v>
      </c>
      <c r="P38" s="9" t="s">
        <v>163</v>
      </c>
      <c r="Q38" s="9" t="s">
        <v>163</v>
      </c>
      <c r="R38" s="9" t="s">
        <v>163</v>
      </c>
      <c r="S38" s="9" t="s">
        <v>163</v>
      </c>
    </row>
    <row r="39" spans="1:19" x14ac:dyDescent="0.2">
      <c r="A39" s="9">
        <v>426668</v>
      </c>
      <c r="B39" s="9" t="s">
        <v>1352</v>
      </c>
      <c r="C39" s="9" t="s">
        <v>165</v>
      </c>
      <c r="H39" s="9" t="s">
        <v>165</v>
      </c>
      <c r="I39" s="9" t="s">
        <v>167</v>
      </c>
      <c r="L39" s="9" t="s">
        <v>163</v>
      </c>
      <c r="N39" s="9" t="s">
        <v>163</v>
      </c>
      <c r="O39" s="9" t="s">
        <v>163</v>
      </c>
      <c r="P39" s="9" t="s">
        <v>163</v>
      </c>
      <c r="Q39" s="9" t="s">
        <v>163</v>
      </c>
      <c r="R39" s="9" t="s">
        <v>163</v>
      </c>
      <c r="S39" s="9" t="s">
        <v>163</v>
      </c>
    </row>
    <row r="40" spans="1:19" x14ac:dyDescent="0.2">
      <c r="A40" s="9">
        <v>426673</v>
      </c>
      <c r="B40" s="9" t="s">
        <v>1352</v>
      </c>
      <c r="G40" s="9" t="s">
        <v>167</v>
      </c>
      <c r="I40" s="9" t="s">
        <v>167</v>
      </c>
      <c r="K40" s="9" t="s">
        <v>167</v>
      </c>
      <c r="N40" s="9" t="s">
        <v>163</v>
      </c>
      <c r="O40" s="9" t="s">
        <v>163</v>
      </c>
      <c r="P40" s="9" t="s">
        <v>163</v>
      </c>
      <c r="Q40" s="9" t="s">
        <v>163</v>
      </c>
      <c r="R40" s="9" t="s">
        <v>163</v>
      </c>
      <c r="S40" s="9" t="s">
        <v>163</v>
      </c>
    </row>
    <row r="41" spans="1:19" x14ac:dyDescent="0.2">
      <c r="A41" s="9">
        <v>426705</v>
      </c>
      <c r="B41" s="9" t="s">
        <v>1352</v>
      </c>
      <c r="C41" s="9" t="s">
        <v>167</v>
      </c>
      <c r="I41" s="9" t="s">
        <v>167</v>
      </c>
      <c r="K41" s="9" t="s">
        <v>167</v>
      </c>
      <c r="L41" s="9" t="s">
        <v>167</v>
      </c>
      <c r="N41" s="9" t="s">
        <v>163</v>
      </c>
      <c r="O41" s="9" t="s">
        <v>163</v>
      </c>
      <c r="P41" s="9" t="s">
        <v>163</v>
      </c>
      <c r="Q41" s="9" t="s">
        <v>163</v>
      </c>
      <c r="R41" s="9" t="s">
        <v>163</v>
      </c>
      <c r="S41" s="9" t="s">
        <v>163</v>
      </c>
    </row>
    <row r="42" spans="1:19" x14ac:dyDescent="0.2">
      <c r="A42" s="9">
        <v>426729</v>
      </c>
      <c r="B42" s="9" t="s">
        <v>1352</v>
      </c>
      <c r="E42" s="9" t="s">
        <v>167</v>
      </c>
      <c r="F42" s="9" t="s">
        <v>167</v>
      </c>
      <c r="H42" s="9" t="s">
        <v>167</v>
      </c>
      <c r="N42" s="9" t="s">
        <v>163</v>
      </c>
      <c r="O42" s="9" t="s">
        <v>163</v>
      </c>
      <c r="P42" s="9" t="s">
        <v>163</v>
      </c>
      <c r="Q42" s="9" t="s">
        <v>163</v>
      </c>
      <c r="R42" s="9" t="s">
        <v>163</v>
      </c>
      <c r="S42" s="9" t="s">
        <v>163</v>
      </c>
    </row>
    <row r="43" spans="1:19" x14ac:dyDescent="0.2">
      <c r="A43" s="9">
        <v>426757</v>
      </c>
      <c r="B43" s="9" t="s">
        <v>1352</v>
      </c>
      <c r="G43" s="9" t="s">
        <v>163</v>
      </c>
      <c r="H43" s="9" t="s">
        <v>163</v>
      </c>
      <c r="J43" s="9" t="s">
        <v>165</v>
      </c>
      <c r="L43" s="9" t="s">
        <v>167</v>
      </c>
      <c r="N43" s="9" t="s">
        <v>163</v>
      </c>
      <c r="O43" s="9" t="s">
        <v>163</v>
      </c>
      <c r="P43" s="9" t="s">
        <v>163</v>
      </c>
      <c r="Q43" s="9" t="s">
        <v>163</v>
      </c>
      <c r="R43" s="9" t="s">
        <v>163</v>
      </c>
      <c r="S43" s="9" t="s">
        <v>163</v>
      </c>
    </row>
    <row r="44" spans="1:19" x14ac:dyDescent="0.2">
      <c r="A44" s="9">
        <v>426813</v>
      </c>
      <c r="B44" s="9" t="s">
        <v>1352</v>
      </c>
      <c r="E44" s="9" t="s">
        <v>167</v>
      </c>
      <c r="G44" s="9" t="s">
        <v>167</v>
      </c>
      <c r="I44" s="9" t="s">
        <v>167</v>
      </c>
      <c r="L44" s="9" t="s">
        <v>167</v>
      </c>
      <c r="N44" s="9" t="s">
        <v>163</v>
      </c>
      <c r="O44" s="9" t="s">
        <v>163</v>
      </c>
      <c r="P44" s="9" t="s">
        <v>163</v>
      </c>
      <c r="Q44" s="9" t="s">
        <v>163</v>
      </c>
      <c r="R44" s="9" t="s">
        <v>163</v>
      </c>
      <c r="S44" s="9" t="s">
        <v>163</v>
      </c>
    </row>
    <row r="45" spans="1:19" x14ac:dyDescent="0.2">
      <c r="A45" s="9">
        <v>426839</v>
      </c>
      <c r="B45" s="9" t="s">
        <v>1352</v>
      </c>
      <c r="D45" s="9" t="s">
        <v>167</v>
      </c>
      <c r="G45" s="9" t="s">
        <v>167</v>
      </c>
      <c r="H45" s="9" t="s">
        <v>167</v>
      </c>
      <c r="J45" s="9" t="s">
        <v>167</v>
      </c>
      <c r="N45" s="9" t="s">
        <v>163</v>
      </c>
      <c r="O45" s="9" t="s">
        <v>163</v>
      </c>
      <c r="P45" s="9" t="s">
        <v>163</v>
      </c>
      <c r="Q45" s="9" t="s">
        <v>163</v>
      </c>
      <c r="R45" s="9" t="s">
        <v>163</v>
      </c>
      <c r="S45" s="9" t="s">
        <v>163</v>
      </c>
    </row>
    <row r="46" spans="1:19" x14ac:dyDescent="0.2">
      <c r="A46" s="9">
        <v>426870</v>
      </c>
      <c r="B46" s="9" t="s">
        <v>1352</v>
      </c>
      <c r="E46" s="9" t="s">
        <v>167</v>
      </c>
      <c r="G46" s="9" t="s">
        <v>167</v>
      </c>
      <c r="J46" s="9" t="s">
        <v>167</v>
      </c>
      <c r="K46" s="9" t="s">
        <v>167</v>
      </c>
      <c r="N46" s="9" t="s">
        <v>163</v>
      </c>
      <c r="O46" s="9" t="s">
        <v>163</v>
      </c>
      <c r="P46" s="9" t="s">
        <v>163</v>
      </c>
      <c r="Q46" s="9" t="s">
        <v>163</v>
      </c>
      <c r="R46" s="9" t="s">
        <v>163</v>
      </c>
      <c r="S46" s="9" t="s">
        <v>163</v>
      </c>
    </row>
    <row r="47" spans="1:19" x14ac:dyDescent="0.2">
      <c r="A47" s="9">
        <v>426913</v>
      </c>
      <c r="B47" s="9" t="s">
        <v>1352</v>
      </c>
      <c r="C47" s="9" t="s">
        <v>167</v>
      </c>
      <c r="I47" s="9" t="s">
        <v>165</v>
      </c>
      <c r="L47" s="9" t="s">
        <v>165</v>
      </c>
      <c r="N47" s="9" t="s">
        <v>163</v>
      </c>
      <c r="O47" s="9" t="s">
        <v>163</v>
      </c>
      <c r="P47" s="9" t="s">
        <v>163</v>
      </c>
      <c r="Q47" s="9" t="s">
        <v>163</v>
      </c>
      <c r="R47" s="9" t="s">
        <v>163</v>
      </c>
      <c r="S47" s="9" t="s">
        <v>163</v>
      </c>
    </row>
    <row r="48" spans="1:19" x14ac:dyDescent="0.2">
      <c r="A48" s="9">
        <v>426923</v>
      </c>
      <c r="B48" s="9" t="s">
        <v>1352</v>
      </c>
      <c r="H48" s="9" t="s">
        <v>167</v>
      </c>
      <c r="J48" s="9" t="s">
        <v>167</v>
      </c>
      <c r="L48" s="9" t="s">
        <v>167</v>
      </c>
      <c r="N48" s="9" t="s">
        <v>163</v>
      </c>
      <c r="O48" s="9" t="s">
        <v>163</v>
      </c>
      <c r="P48" s="9" t="s">
        <v>163</v>
      </c>
      <c r="Q48" s="9" t="s">
        <v>163</v>
      </c>
      <c r="R48" s="9" t="s">
        <v>163</v>
      </c>
      <c r="S48" s="9" t="s">
        <v>163</v>
      </c>
    </row>
    <row r="49" spans="1:19" x14ac:dyDescent="0.2">
      <c r="A49" s="9">
        <v>426943</v>
      </c>
      <c r="B49" s="9" t="s">
        <v>1352</v>
      </c>
      <c r="E49" s="9" t="s">
        <v>167</v>
      </c>
      <c r="G49" s="9" t="s">
        <v>167</v>
      </c>
      <c r="K49" s="9" t="s">
        <v>167</v>
      </c>
      <c r="L49" s="9" t="s">
        <v>167</v>
      </c>
      <c r="N49" s="9" t="s">
        <v>163</v>
      </c>
      <c r="O49" s="9" t="s">
        <v>163</v>
      </c>
      <c r="P49" s="9" t="s">
        <v>163</v>
      </c>
      <c r="Q49" s="9" t="s">
        <v>163</v>
      </c>
      <c r="R49" s="9" t="s">
        <v>163</v>
      </c>
      <c r="S49" s="9" t="s">
        <v>163</v>
      </c>
    </row>
    <row r="50" spans="1:19" x14ac:dyDescent="0.2">
      <c r="A50" s="9">
        <v>426956</v>
      </c>
      <c r="B50" s="9" t="s">
        <v>1352</v>
      </c>
      <c r="E50" s="9" t="s">
        <v>167</v>
      </c>
      <c r="F50" s="9" t="s">
        <v>167</v>
      </c>
      <c r="L50" s="9" t="s">
        <v>167</v>
      </c>
      <c r="M50" s="9" t="s">
        <v>165</v>
      </c>
      <c r="N50" s="9" t="s">
        <v>163</v>
      </c>
      <c r="O50" s="9" t="s">
        <v>163</v>
      </c>
      <c r="P50" s="9" t="s">
        <v>163</v>
      </c>
      <c r="Q50" s="9" t="s">
        <v>163</v>
      </c>
      <c r="R50" s="9" t="s">
        <v>163</v>
      </c>
      <c r="S50" s="9" t="s">
        <v>163</v>
      </c>
    </row>
    <row r="51" spans="1:19" x14ac:dyDescent="0.2">
      <c r="A51" s="9">
        <v>427000</v>
      </c>
      <c r="B51" s="9" t="s">
        <v>1352</v>
      </c>
      <c r="D51" s="9" t="s">
        <v>165</v>
      </c>
      <c r="H51" s="9" t="s">
        <v>167</v>
      </c>
      <c r="L51" s="9" t="s">
        <v>165</v>
      </c>
      <c r="M51" s="9" t="s">
        <v>165</v>
      </c>
      <c r="N51" s="9" t="s">
        <v>163</v>
      </c>
      <c r="O51" s="9" t="s">
        <v>163</v>
      </c>
      <c r="P51" s="9" t="s">
        <v>163</v>
      </c>
      <c r="Q51" s="9" t="s">
        <v>163</v>
      </c>
      <c r="R51" s="9" t="s">
        <v>163</v>
      </c>
      <c r="S51" s="9" t="s">
        <v>163</v>
      </c>
    </row>
    <row r="52" spans="1:19" x14ac:dyDescent="0.2">
      <c r="A52" s="9">
        <v>427131</v>
      </c>
      <c r="B52" s="9" t="s">
        <v>1352</v>
      </c>
      <c r="F52" s="9" t="s">
        <v>167</v>
      </c>
      <c r="L52" s="9" t="s">
        <v>167</v>
      </c>
      <c r="O52" s="9" t="s">
        <v>163</v>
      </c>
      <c r="R52" s="9" t="s">
        <v>163</v>
      </c>
    </row>
    <row r="53" spans="1:19" x14ac:dyDescent="0.2">
      <c r="A53" s="9">
        <v>427134</v>
      </c>
      <c r="B53" s="9" t="s">
        <v>1352</v>
      </c>
      <c r="L53" s="9" t="s">
        <v>165</v>
      </c>
      <c r="N53" s="9" t="s">
        <v>163</v>
      </c>
      <c r="O53" s="9" t="s">
        <v>163</v>
      </c>
      <c r="P53" s="9" t="s">
        <v>163</v>
      </c>
      <c r="Q53" s="9" t="s">
        <v>163</v>
      </c>
      <c r="R53" s="9" t="s">
        <v>163</v>
      </c>
      <c r="S53" s="9" t="s">
        <v>163</v>
      </c>
    </row>
    <row r="54" spans="1:19" x14ac:dyDescent="0.2">
      <c r="A54" s="9">
        <v>427149</v>
      </c>
      <c r="B54" s="9" t="s">
        <v>1352</v>
      </c>
      <c r="C54" s="9" t="s">
        <v>167</v>
      </c>
      <c r="I54" s="9" t="s">
        <v>165</v>
      </c>
      <c r="N54" s="9" t="s">
        <v>163</v>
      </c>
      <c r="O54" s="9" t="s">
        <v>163</v>
      </c>
      <c r="P54" s="9" t="s">
        <v>163</v>
      </c>
      <c r="Q54" s="9" t="s">
        <v>163</v>
      </c>
      <c r="R54" s="9" t="s">
        <v>163</v>
      </c>
      <c r="S54" s="9" t="s">
        <v>163</v>
      </c>
    </row>
    <row r="55" spans="1:19" x14ac:dyDescent="0.2">
      <c r="A55" s="9">
        <v>427199</v>
      </c>
      <c r="B55" s="9" t="s">
        <v>1352</v>
      </c>
      <c r="G55" s="9" t="s">
        <v>167</v>
      </c>
      <c r="H55" s="9" t="s">
        <v>167</v>
      </c>
      <c r="N55" s="9" t="s">
        <v>163</v>
      </c>
      <c r="O55" s="9" t="s">
        <v>163</v>
      </c>
      <c r="P55" s="9" t="s">
        <v>163</v>
      </c>
      <c r="Q55" s="9" t="s">
        <v>163</v>
      </c>
      <c r="R55" s="9" t="s">
        <v>163</v>
      </c>
      <c r="S55" s="9" t="s">
        <v>163</v>
      </c>
    </row>
    <row r="56" spans="1:19" x14ac:dyDescent="0.2">
      <c r="A56" s="9">
        <v>427203</v>
      </c>
      <c r="B56" s="9" t="s">
        <v>1352</v>
      </c>
      <c r="J56" s="9" t="s">
        <v>167</v>
      </c>
      <c r="L56" s="9" t="s">
        <v>163</v>
      </c>
      <c r="M56" s="9" t="s">
        <v>163</v>
      </c>
      <c r="O56" s="9" t="s">
        <v>163</v>
      </c>
      <c r="R56" s="9" t="s">
        <v>163</v>
      </c>
    </row>
    <row r="57" spans="1:19" x14ac:dyDescent="0.2">
      <c r="A57" s="9">
        <v>427210</v>
      </c>
      <c r="B57" s="9" t="s">
        <v>1352</v>
      </c>
      <c r="F57" s="9" t="s">
        <v>165</v>
      </c>
      <c r="L57" s="9" t="s">
        <v>163</v>
      </c>
      <c r="M57" s="9" t="s">
        <v>163</v>
      </c>
      <c r="N57" s="9" t="s">
        <v>163</v>
      </c>
      <c r="O57" s="9" t="s">
        <v>163</v>
      </c>
      <c r="P57" s="9" t="s">
        <v>163</v>
      </c>
      <c r="Q57" s="9" t="s">
        <v>163</v>
      </c>
      <c r="R57" s="9" t="s">
        <v>163</v>
      </c>
      <c r="S57" s="9" t="s">
        <v>163</v>
      </c>
    </row>
    <row r="58" spans="1:19" x14ac:dyDescent="0.2">
      <c r="A58" s="9">
        <v>427246</v>
      </c>
      <c r="B58" s="9" t="s">
        <v>1352</v>
      </c>
      <c r="H58" s="9" t="s">
        <v>167</v>
      </c>
      <c r="L58" s="9" t="s">
        <v>167</v>
      </c>
      <c r="M58" s="9" t="s">
        <v>167</v>
      </c>
      <c r="N58" s="9" t="s">
        <v>163</v>
      </c>
      <c r="O58" s="9" t="s">
        <v>163</v>
      </c>
      <c r="P58" s="9" t="s">
        <v>163</v>
      </c>
      <c r="Q58" s="9" t="s">
        <v>163</v>
      </c>
      <c r="R58" s="9" t="s">
        <v>163</v>
      </c>
      <c r="S58" s="9" t="s">
        <v>163</v>
      </c>
    </row>
    <row r="59" spans="1:19" x14ac:dyDescent="0.2">
      <c r="A59" s="9">
        <v>427292</v>
      </c>
      <c r="B59" s="9" t="s">
        <v>1352</v>
      </c>
      <c r="H59" s="9" t="s">
        <v>167</v>
      </c>
      <c r="L59" s="9" t="s">
        <v>167</v>
      </c>
      <c r="M59" s="9" t="s">
        <v>167</v>
      </c>
      <c r="N59" s="9" t="s">
        <v>163</v>
      </c>
      <c r="O59" s="9" t="s">
        <v>163</v>
      </c>
      <c r="P59" s="9" t="s">
        <v>163</v>
      </c>
      <c r="Q59" s="9" t="s">
        <v>163</v>
      </c>
      <c r="R59" s="9" t="s">
        <v>163</v>
      </c>
      <c r="S59" s="9" t="s">
        <v>163</v>
      </c>
    </row>
    <row r="60" spans="1:19" x14ac:dyDescent="0.2">
      <c r="A60" s="9">
        <v>427327</v>
      </c>
      <c r="B60" s="9" t="s">
        <v>1352</v>
      </c>
      <c r="H60" s="9" t="s">
        <v>165</v>
      </c>
      <c r="L60" s="9" t="s">
        <v>165</v>
      </c>
      <c r="M60" s="9" t="s">
        <v>167</v>
      </c>
      <c r="N60" s="9" t="s">
        <v>163</v>
      </c>
      <c r="O60" s="9" t="s">
        <v>163</v>
      </c>
      <c r="P60" s="9" t="s">
        <v>163</v>
      </c>
      <c r="Q60" s="9" t="s">
        <v>163</v>
      </c>
      <c r="R60" s="9" t="s">
        <v>163</v>
      </c>
      <c r="S60" s="9" t="s">
        <v>163</v>
      </c>
    </row>
    <row r="61" spans="1:19" x14ac:dyDescent="0.2">
      <c r="A61" s="9">
        <v>427335</v>
      </c>
      <c r="B61" s="9" t="s">
        <v>1352</v>
      </c>
      <c r="E61" s="9" t="s">
        <v>163</v>
      </c>
      <c r="I61" s="9" t="s">
        <v>165</v>
      </c>
      <c r="L61" s="9" t="s">
        <v>163</v>
      </c>
      <c r="N61" s="9" t="s">
        <v>163</v>
      </c>
      <c r="O61" s="9" t="s">
        <v>163</v>
      </c>
      <c r="P61" s="9" t="s">
        <v>163</v>
      </c>
      <c r="Q61" s="9" t="s">
        <v>163</v>
      </c>
      <c r="R61" s="9" t="s">
        <v>163</v>
      </c>
      <c r="S61" s="9" t="s">
        <v>163</v>
      </c>
    </row>
    <row r="62" spans="1:19" x14ac:dyDescent="0.2">
      <c r="A62" s="9">
        <v>427355</v>
      </c>
      <c r="B62" s="9" t="s">
        <v>1352</v>
      </c>
      <c r="H62" s="9" t="s">
        <v>167</v>
      </c>
      <c r="J62" s="9" t="s">
        <v>165</v>
      </c>
      <c r="L62" s="9" t="s">
        <v>165</v>
      </c>
      <c r="M62" s="9" t="s">
        <v>167</v>
      </c>
      <c r="N62" s="9" t="s">
        <v>163</v>
      </c>
      <c r="O62" s="9" t="s">
        <v>163</v>
      </c>
      <c r="P62" s="9" t="s">
        <v>163</v>
      </c>
      <c r="Q62" s="9" t="s">
        <v>163</v>
      </c>
      <c r="R62" s="9" t="s">
        <v>163</v>
      </c>
      <c r="S62" s="9" t="s">
        <v>163</v>
      </c>
    </row>
    <row r="63" spans="1:19" x14ac:dyDescent="0.2">
      <c r="A63" s="9">
        <v>427358</v>
      </c>
      <c r="B63" s="9" t="s">
        <v>1352</v>
      </c>
      <c r="G63" s="9" t="s">
        <v>165</v>
      </c>
      <c r="H63" s="9" t="s">
        <v>167</v>
      </c>
      <c r="L63" s="9" t="s">
        <v>165</v>
      </c>
      <c r="N63" s="9" t="s">
        <v>163</v>
      </c>
      <c r="O63" s="9" t="s">
        <v>163</v>
      </c>
      <c r="P63" s="9" t="s">
        <v>163</v>
      </c>
      <c r="Q63" s="9" t="s">
        <v>163</v>
      </c>
      <c r="R63" s="9" t="s">
        <v>163</v>
      </c>
      <c r="S63" s="9" t="s">
        <v>163</v>
      </c>
    </row>
    <row r="64" spans="1:19" x14ac:dyDescent="0.2">
      <c r="A64" s="9">
        <v>427372</v>
      </c>
      <c r="B64" s="9" t="s">
        <v>1352</v>
      </c>
      <c r="D64" s="9" t="s">
        <v>167</v>
      </c>
      <c r="J64" s="9" t="s">
        <v>167</v>
      </c>
      <c r="L64" s="9" t="s">
        <v>165</v>
      </c>
      <c r="N64" s="9" t="s">
        <v>163</v>
      </c>
      <c r="O64" s="9" t="s">
        <v>163</v>
      </c>
      <c r="P64" s="9" t="s">
        <v>163</v>
      </c>
      <c r="Q64" s="9" t="s">
        <v>163</v>
      </c>
      <c r="R64" s="9" t="s">
        <v>163</v>
      </c>
      <c r="S64" s="9" t="s">
        <v>163</v>
      </c>
    </row>
    <row r="65" spans="1:19" x14ac:dyDescent="0.2">
      <c r="A65" s="9">
        <v>427378</v>
      </c>
      <c r="B65" s="9" t="s">
        <v>1352</v>
      </c>
      <c r="I65" s="9" t="s">
        <v>167</v>
      </c>
      <c r="M65" s="9" t="s">
        <v>165</v>
      </c>
      <c r="N65" s="9" t="s">
        <v>163</v>
      </c>
      <c r="O65" s="9" t="s">
        <v>163</v>
      </c>
      <c r="P65" s="9" t="s">
        <v>163</v>
      </c>
      <c r="Q65" s="9" t="s">
        <v>163</v>
      </c>
      <c r="R65" s="9" t="s">
        <v>163</v>
      </c>
      <c r="S65" s="9" t="s">
        <v>163</v>
      </c>
    </row>
    <row r="66" spans="1:19" x14ac:dyDescent="0.2">
      <c r="A66" s="9">
        <v>427385</v>
      </c>
      <c r="B66" s="9" t="s">
        <v>1352</v>
      </c>
      <c r="C66" s="9" t="s">
        <v>167</v>
      </c>
      <c r="I66" s="9" t="s">
        <v>165</v>
      </c>
      <c r="L66" s="9" t="s">
        <v>165</v>
      </c>
      <c r="M66" s="9" t="s">
        <v>167</v>
      </c>
      <c r="N66" s="9" t="s">
        <v>163</v>
      </c>
      <c r="O66" s="9" t="s">
        <v>163</v>
      </c>
      <c r="P66" s="9" t="s">
        <v>163</v>
      </c>
      <c r="Q66" s="9" t="s">
        <v>163</v>
      </c>
      <c r="R66" s="9" t="s">
        <v>163</v>
      </c>
      <c r="S66" s="9" t="s">
        <v>163</v>
      </c>
    </row>
    <row r="67" spans="1:19" x14ac:dyDescent="0.2">
      <c r="A67" s="9">
        <v>427408</v>
      </c>
      <c r="B67" s="9" t="s">
        <v>1352</v>
      </c>
      <c r="F67" s="9" t="s">
        <v>167</v>
      </c>
      <c r="G67" s="9" t="s">
        <v>167</v>
      </c>
      <c r="K67" s="9" t="s">
        <v>167</v>
      </c>
      <c r="M67" s="9" t="s">
        <v>167</v>
      </c>
      <c r="N67" s="9" t="s">
        <v>163</v>
      </c>
      <c r="O67" s="9" t="s">
        <v>163</v>
      </c>
      <c r="P67" s="9" t="s">
        <v>163</v>
      </c>
      <c r="Q67" s="9" t="s">
        <v>163</v>
      </c>
      <c r="R67" s="9" t="s">
        <v>163</v>
      </c>
      <c r="S67" s="9" t="s">
        <v>163</v>
      </c>
    </row>
    <row r="68" spans="1:19" x14ac:dyDescent="0.2">
      <c r="A68" s="9">
        <v>427419</v>
      </c>
      <c r="B68" s="9" t="s">
        <v>1352</v>
      </c>
      <c r="M68" s="9" t="s">
        <v>167</v>
      </c>
      <c r="N68" s="9" t="s">
        <v>163</v>
      </c>
      <c r="O68" s="9" t="s">
        <v>163</v>
      </c>
      <c r="P68" s="9" t="s">
        <v>163</v>
      </c>
      <c r="Q68" s="9" t="s">
        <v>163</v>
      </c>
      <c r="R68" s="9" t="s">
        <v>163</v>
      </c>
      <c r="S68" s="9" t="s">
        <v>163</v>
      </c>
    </row>
    <row r="69" spans="1:19" x14ac:dyDescent="0.2">
      <c r="A69" s="9">
        <v>427440</v>
      </c>
      <c r="B69" s="9" t="s">
        <v>1352</v>
      </c>
      <c r="J69" s="9" t="s">
        <v>167</v>
      </c>
      <c r="N69" s="9" t="s">
        <v>163</v>
      </c>
      <c r="O69" s="9" t="s">
        <v>163</v>
      </c>
      <c r="P69" s="9" t="s">
        <v>163</v>
      </c>
      <c r="Q69" s="9" t="s">
        <v>163</v>
      </c>
      <c r="R69" s="9" t="s">
        <v>163</v>
      </c>
      <c r="S69" s="9" t="s">
        <v>163</v>
      </c>
    </row>
    <row r="70" spans="1:19" x14ac:dyDescent="0.2">
      <c r="A70" s="9">
        <v>427452</v>
      </c>
      <c r="B70" s="9" t="s">
        <v>1352</v>
      </c>
      <c r="G70" s="9" t="s">
        <v>167</v>
      </c>
      <c r="H70" s="9" t="s">
        <v>165</v>
      </c>
      <c r="K70" s="9" t="s">
        <v>163</v>
      </c>
      <c r="L70" s="9" t="s">
        <v>163</v>
      </c>
      <c r="N70" s="9" t="s">
        <v>163</v>
      </c>
      <c r="O70" s="9" t="s">
        <v>163</v>
      </c>
      <c r="P70" s="9" t="s">
        <v>163</v>
      </c>
      <c r="Q70" s="9" t="s">
        <v>163</v>
      </c>
      <c r="R70" s="9" t="s">
        <v>163</v>
      </c>
      <c r="S70" s="9" t="s">
        <v>163</v>
      </c>
    </row>
    <row r="71" spans="1:19" x14ac:dyDescent="0.2">
      <c r="A71" s="9">
        <v>427465</v>
      </c>
      <c r="B71" s="9" t="s">
        <v>1352</v>
      </c>
      <c r="H71" s="9" t="s">
        <v>167</v>
      </c>
      <c r="K71" s="9" t="s">
        <v>167</v>
      </c>
      <c r="L71" s="9" t="s">
        <v>167</v>
      </c>
      <c r="M71" s="9" t="s">
        <v>167</v>
      </c>
      <c r="N71" s="9" t="s">
        <v>163</v>
      </c>
      <c r="O71" s="9" t="s">
        <v>163</v>
      </c>
      <c r="P71" s="9" t="s">
        <v>163</v>
      </c>
      <c r="Q71" s="9" t="s">
        <v>163</v>
      </c>
      <c r="R71" s="9" t="s">
        <v>163</v>
      </c>
      <c r="S71" s="9" t="s">
        <v>163</v>
      </c>
    </row>
    <row r="72" spans="1:19" x14ac:dyDescent="0.2">
      <c r="A72" s="9">
        <v>427469</v>
      </c>
      <c r="B72" s="9" t="s">
        <v>1352</v>
      </c>
      <c r="F72" s="9" t="s">
        <v>167</v>
      </c>
      <c r="J72" s="9" t="s">
        <v>165</v>
      </c>
      <c r="L72" s="9" t="s">
        <v>165</v>
      </c>
      <c r="M72" s="9" t="s">
        <v>167</v>
      </c>
      <c r="N72" s="9" t="s">
        <v>163</v>
      </c>
      <c r="O72" s="9" t="s">
        <v>163</v>
      </c>
      <c r="P72" s="9" t="s">
        <v>163</v>
      </c>
      <c r="Q72" s="9" t="s">
        <v>163</v>
      </c>
      <c r="R72" s="9" t="s">
        <v>163</v>
      </c>
      <c r="S72" s="9" t="s">
        <v>163</v>
      </c>
    </row>
    <row r="73" spans="1:19" x14ac:dyDescent="0.2">
      <c r="A73" s="9">
        <v>427481</v>
      </c>
      <c r="B73" s="9" t="s">
        <v>1352</v>
      </c>
      <c r="H73" s="9" t="s">
        <v>167</v>
      </c>
      <c r="K73" s="9" t="s">
        <v>165</v>
      </c>
      <c r="L73" s="9" t="s">
        <v>163</v>
      </c>
      <c r="M73" s="9" t="s">
        <v>165</v>
      </c>
      <c r="N73" s="9" t="s">
        <v>163</v>
      </c>
      <c r="O73" s="9" t="s">
        <v>163</v>
      </c>
      <c r="P73" s="9" t="s">
        <v>163</v>
      </c>
      <c r="Q73" s="9" t="s">
        <v>163</v>
      </c>
      <c r="R73" s="9" t="s">
        <v>163</v>
      </c>
      <c r="S73" s="9" t="s">
        <v>163</v>
      </c>
    </row>
    <row r="74" spans="1:19" x14ac:dyDescent="0.2">
      <c r="A74" s="9">
        <v>427489</v>
      </c>
      <c r="B74" s="9" t="s">
        <v>1352</v>
      </c>
      <c r="E74" s="9" t="s">
        <v>167</v>
      </c>
      <c r="K74" s="9" t="s">
        <v>167</v>
      </c>
      <c r="L74" s="9" t="s">
        <v>167</v>
      </c>
      <c r="M74" s="9" t="s">
        <v>167</v>
      </c>
      <c r="N74" s="9" t="s">
        <v>163</v>
      </c>
      <c r="O74" s="9" t="s">
        <v>163</v>
      </c>
      <c r="P74" s="9" t="s">
        <v>163</v>
      </c>
      <c r="Q74" s="9" t="s">
        <v>163</v>
      </c>
      <c r="R74" s="9" t="s">
        <v>163</v>
      </c>
      <c r="S74" s="9" t="s">
        <v>163</v>
      </c>
    </row>
    <row r="75" spans="1:19" x14ac:dyDescent="0.2">
      <c r="A75" s="9">
        <v>427497</v>
      </c>
      <c r="B75" s="9" t="s">
        <v>1352</v>
      </c>
      <c r="G75" s="9" t="s">
        <v>167</v>
      </c>
      <c r="J75" s="9" t="s">
        <v>167</v>
      </c>
      <c r="K75" s="9" t="s">
        <v>167</v>
      </c>
      <c r="L75" s="9" t="s">
        <v>167</v>
      </c>
      <c r="N75" s="9" t="s">
        <v>163</v>
      </c>
      <c r="O75" s="9" t="s">
        <v>163</v>
      </c>
      <c r="P75" s="9" t="s">
        <v>163</v>
      </c>
      <c r="Q75" s="9" t="s">
        <v>163</v>
      </c>
      <c r="R75" s="9" t="s">
        <v>163</v>
      </c>
      <c r="S75" s="9" t="s">
        <v>163</v>
      </c>
    </row>
    <row r="76" spans="1:19" x14ac:dyDescent="0.2">
      <c r="A76" s="9">
        <v>427510</v>
      </c>
      <c r="B76" s="9" t="s">
        <v>1352</v>
      </c>
      <c r="E76" s="9" t="s">
        <v>167</v>
      </c>
      <c r="F76" s="9" t="s">
        <v>167</v>
      </c>
      <c r="G76" s="9" t="s">
        <v>167</v>
      </c>
      <c r="K76" s="9" t="s">
        <v>167</v>
      </c>
      <c r="N76" s="9" t="s">
        <v>163</v>
      </c>
      <c r="O76" s="9" t="s">
        <v>163</v>
      </c>
      <c r="P76" s="9" t="s">
        <v>163</v>
      </c>
      <c r="Q76" s="9" t="s">
        <v>163</v>
      </c>
      <c r="R76" s="9" t="s">
        <v>163</v>
      </c>
      <c r="S76" s="9" t="s">
        <v>163</v>
      </c>
    </row>
    <row r="77" spans="1:19" x14ac:dyDescent="0.2">
      <c r="A77" s="9">
        <v>427512</v>
      </c>
      <c r="B77" s="9" t="s">
        <v>1352</v>
      </c>
      <c r="K77" s="9" t="s">
        <v>163</v>
      </c>
      <c r="M77" s="9" t="s">
        <v>165</v>
      </c>
      <c r="N77" s="9" t="s">
        <v>163</v>
      </c>
      <c r="O77" s="9" t="s">
        <v>163</v>
      </c>
      <c r="P77" s="9" t="s">
        <v>163</v>
      </c>
      <c r="Q77" s="9" t="s">
        <v>163</v>
      </c>
      <c r="R77" s="9" t="s">
        <v>163</v>
      </c>
      <c r="S77" s="9" t="s">
        <v>163</v>
      </c>
    </row>
    <row r="78" spans="1:19" x14ac:dyDescent="0.2">
      <c r="A78" s="9">
        <v>427513</v>
      </c>
      <c r="B78" s="9" t="s">
        <v>1352</v>
      </c>
      <c r="G78" s="9" t="s">
        <v>167</v>
      </c>
      <c r="I78" s="9" t="s">
        <v>165</v>
      </c>
      <c r="L78" s="9" t="s">
        <v>165</v>
      </c>
      <c r="M78" s="9" t="s">
        <v>165</v>
      </c>
      <c r="N78" s="9" t="s">
        <v>163</v>
      </c>
      <c r="O78" s="9" t="s">
        <v>163</v>
      </c>
      <c r="P78" s="9" t="s">
        <v>163</v>
      </c>
      <c r="Q78" s="9" t="s">
        <v>163</v>
      </c>
      <c r="R78" s="9" t="s">
        <v>163</v>
      </c>
      <c r="S78" s="9" t="s">
        <v>163</v>
      </c>
    </row>
    <row r="79" spans="1:19" x14ac:dyDescent="0.2">
      <c r="A79" s="9">
        <v>427523</v>
      </c>
      <c r="B79" s="9" t="s">
        <v>1352</v>
      </c>
      <c r="G79" s="9" t="s">
        <v>167</v>
      </c>
      <c r="H79" s="9" t="s">
        <v>167</v>
      </c>
      <c r="I79" s="9" t="s">
        <v>167</v>
      </c>
      <c r="M79" s="9" t="s">
        <v>167</v>
      </c>
      <c r="N79" s="9" t="s">
        <v>163</v>
      </c>
      <c r="O79" s="9" t="s">
        <v>163</v>
      </c>
      <c r="P79" s="9" t="s">
        <v>163</v>
      </c>
      <c r="Q79" s="9" t="s">
        <v>163</v>
      </c>
      <c r="R79" s="9" t="s">
        <v>163</v>
      </c>
      <c r="S79" s="9" t="s">
        <v>163</v>
      </c>
    </row>
    <row r="80" spans="1:19" x14ac:dyDescent="0.2">
      <c r="A80" s="9">
        <v>427534</v>
      </c>
      <c r="B80" s="9" t="s">
        <v>1352</v>
      </c>
      <c r="I80" s="9" t="s">
        <v>165</v>
      </c>
      <c r="K80" s="9" t="s">
        <v>167</v>
      </c>
      <c r="L80" s="9" t="s">
        <v>167</v>
      </c>
      <c r="N80" s="9" t="s">
        <v>163</v>
      </c>
      <c r="O80" s="9" t="s">
        <v>163</v>
      </c>
      <c r="P80" s="9" t="s">
        <v>163</v>
      </c>
      <c r="Q80" s="9" t="s">
        <v>163</v>
      </c>
      <c r="R80" s="9" t="s">
        <v>163</v>
      </c>
      <c r="S80" s="9" t="s">
        <v>163</v>
      </c>
    </row>
    <row r="81" spans="1:19" x14ac:dyDescent="0.2">
      <c r="A81" s="9">
        <v>427557</v>
      </c>
      <c r="B81" s="9" t="s">
        <v>1352</v>
      </c>
      <c r="D81" s="9" t="s">
        <v>165</v>
      </c>
      <c r="L81" s="9" t="s">
        <v>165</v>
      </c>
      <c r="M81" s="9" t="s">
        <v>167</v>
      </c>
      <c r="N81" s="9" t="s">
        <v>163</v>
      </c>
      <c r="O81" s="9" t="s">
        <v>163</v>
      </c>
      <c r="P81" s="9" t="s">
        <v>163</v>
      </c>
      <c r="Q81" s="9" t="s">
        <v>163</v>
      </c>
      <c r="R81" s="9" t="s">
        <v>163</v>
      </c>
      <c r="S81" s="9" t="s">
        <v>163</v>
      </c>
    </row>
    <row r="82" spans="1:19" x14ac:dyDescent="0.2">
      <c r="A82" s="9">
        <v>427558</v>
      </c>
      <c r="B82" s="9" t="s">
        <v>1352</v>
      </c>
      <c r="H82" s="9" t="s">
        <v>167</v>
      </c>
      <c r="K82" s="9" t="s">
        <v>167</v>
      </c>
      <c r="L82" s="9" t="s">
        <v>163</v>
      </c>
      <c r="N82" s="9" t="s">
        <v>163</v>
      </c>
      <c r="O82" s="9" t="s">
        <v>163</v>
      </c>
      <c r="P82" s="9" t="s">
        <v>163</v>
      </c>
      <c r="Q82" s="9" t="s">
        <v>163</v>
      </c>
      <c r="R82" s="9" t="s">
        <v>163</v>
      </c>
      <c r="S82" s="9" t="s">
        <v>163</v>
      </c>
    </row>
    <row r="83" spans="1:19" x14ac:dyDescent="0.2">
      <c r="A83" s="9">
        <v>427570</v>
      </c>
      <c r="B83" s="9" t="s">
        <v>1352</v>
      </c>
      <c r="D83" s="9" t="s">
        <v>165</v>
      </c>
      <c r="H83" s="9" t="s">
        <v>167</v>
      </c>
      <c r="L83" s="9" t="s">
        <v>165</v>
      </c>
      <c r="M83" s="9" t="s">
        <v>167</v>
      </c>
      <c r="N83" s="9" t="s">
        <v>163</v>
      </c>
      <c r="O83" s="9" t="s">
        <v>163</v>
      </c>
      <c r="P83" s="9" t="s">
        <v>163</v>
      </c>
      <c r="Q83" s="9" t="s">
        <v>163</v>
      </c>
      <c r="R83" s="9" t="s">
        <v>163</v>
      </c>
      <c r="S83" s="9" t="s">
        <v>163</v>
      </c>
    </row>
    <row r="84" spans="1:19" x14ac:dyDescent="0.2">
      <c r="A84" s="9">
        <v>427578</v>
      </c>
      <c r="B84" s="9" t="s">
        <v>1352</v>
      </c>
      <c r="C84" s="9" t="s">
        <v>167</v>
      </c>
      <c r="I84" s="9" t="s">
        <v>163</v>
      </c>
      <c r="L84" s="9" t="s">
        <v>163</v>
      </c>
      <c r="M84" s="9" t="s">
        <v>167</v>
      </c>
      <c r="N84" s="9" t="s">
        <v>163</v>
      </c>
      <c r="O84" s="9" t="s">
        <v>163</v>
      </c>
      <c r="P84" s="9" t="s">
        <v>163</v>
      </c>
      <c r="R84" s="9" t="s">
        <v>163</v>
      </c>
    </row>
    <row r="85" spans="1:19" x14ac:dyDescent="0.2">
      <c r="A85" s="9">
        <v>427581</v>
      </c>
      <c r="B85" s="9" t="s">
        <v>1352</v>
      </c>
      <c r="E85" s="9" t="s">
        <v>167</v>
      </c>
      <c r="H85" s="9" t="s">
        <v>167</v>
      </c>
      <c r="K85" s="9" t="s">
        <v>167</v>
      </c>
      <c r="L85" s="9" t="s">
        <v>163</v>
      </c>
      <c r="N85" s="9" t="s">
        <v>163</v>
      </c>
      <c r="O85" s="9" t="s">
        <v>163</v>
      </c>
      <c r="P85" s="9" t="s">
        <v>163</v>
      </c>
      <c r="Q85" s="9" t="s">
        <v>163</v>
      </c>
      <c r="R85" s="9" t="s">
        <v>163</v>
      </c>
      <c r="S85" s="9" t="s">
        <v>163</v>
      </c>
    </row>
    <row r="86" spans="1:19" x14ac:dyDescent="0.2">
      <c r="A86" s="9">
        <v>427583</v>
      </c>
      <c r="B86" s="9" t="s">
        <v>1352</v>
      </c>
      <c r="H86" s="9" t="s">
        <v>167</v>
      </c>
      <c r="K86" s="9" t="s">
        <v>167</v>
      </c>
      <c r="L86" s="9" t="s">
        <v>167</v>
      </c>
      <c r="N86" s="9" t="s">
        <v>163</v>
      </c>
      <c r="O86" s="9" t="s">
        <v>163</v>
      </c>
      <c r="P86" s="9" t="s">
        <v>163</v>
      </c>
      <c r="Q86" s="9" t="s">
        <v>163</v>
      </c>
      <c r="R86" s="9" t="s">
        <v>163</v>
      </c>
      <c r="S86" s="9" t="s">
        <v>163</v>
      </c>
    </row>
    <row r="87" spans="1:19" x14ac:dyDescent="0.2">
      <c r="A87" s="9">
        <v>427593</v>
      </c>
      <c r="B87" s="9" t="s">
        <v>1352</v>
      </c>
      <c r="K87" s="9" t="s">
        <v>165</v>
      </c>
      <c r="L87" s="9" t="s">
        <v>163</v>
      </c>
      <c r="M87" s="9" t="s">
        <v>167</v>
      </c>
      <c r="N87" s="9" t="s">
        <v>163</v>
      </c>
      <c r="O87" s="9" t="s">
        <v>163</v>
      </c>
      <c r="P87" s="9" t="s">
        <v>163</v>
      </c>
      <c r="Q87" s="9" t="s">
        <v>163</v>
      </c>
      <c r="R87" s="9" t="s">
        <v>163</v>
      </c>
      <c r="S87" s="9" t="s">
        <v>163</v>
      </c>
    </row>
    <row r="88" spans="1:19" x14ac:dyDescent="0.2">
      <c r="A88" s="9">
        <v>427596</v>
      </c>
      <c r="B88" s="9" t="s">
        <v>1352</v>
      </c>
      <c r="D88" s="9" t="s">
        <v>165</v>
      </c>
      <c r="N88" s="9" t="s">
        <v>163</v>
      </c>
      <c r="O88" s="9" t="s">
        <v>163</v>
      </c>
      <c r="P88" s="9" t="s">
        <v>163</v>
      </c>
      <c r="Q88" s="9" t="s">
        <v>163</v>
      </c>
      <c r="R88" s="9" t="s">
        <v>163</v>
      </c>
      <c r="S88" s="9" t="s">
        <v>163</v>
      </c>
    </row>
    <row r="89" spans="1:19" x14ac:dyDescent="0.2">
      <c r="A89" s="9">
        <v>427606</v>
      </c>
      <c r="B89" s="9" t="s">
        <v>1352</v>
      </c>
      <c r="I89" s="9" t="s">
        <v>167</v>
      </c>
      <c r="J89" s="9" t="s">
        <v>167</v>
      </c>
      <c r="K89" s="9" t="s">
        <v>167</v>
      </c>
      <c r="L89" s="9" t="s">
        <v>165</v>
      </c>
      <c r="N89" s="9" t="s">
        <v>163</v>
      </c>
      <c r="O89" s="9" t="s">
        <v>163</v>
      </c>
      <c r="P89" s="9" t="s">
        <v>163</v>
      </c>
      <c r="Q89" s="9" t="s">
        <v>163</v>
      </c>
      <c r="R89" s="9" t="s">
        <v>163</v>
      </c>
      <c r="S89" s="9" t="s">
        <v>163</v>
      </c>
    </row>
    <row r="90" spans="1:19" x14ac:dyDescent="0.2">
      <c r="A90" s="9">
        <v>427621</v>
      </c>
      <c r="B90" s="9" t="s">
        <v>1352</v>
      </c>
      <c r="C90" s="9" t="s">
        <v>167</v>
      </c>
      <c r="K90" s="9" t="s">
        <v>165</v>
      </c>
      <c r="L90" s="9" t="s">
        <v>165</v>
      </c>
      <c r="M90" s="9" t="s">
        <v>165</v>
      </c>
      <c r="N90" s="9" t="s">
        <v>163</v>
      </c>
      <c r="O90" s="9" t="s">
        <v>163</v>
      </c>
      <c r="P90" s="9" t="s">
        <v>163</v>
      </c>
      <c r="Q90" s="9" t="s">
        <v>163</v>
      </c>
      <c r="R90" s="9" t="s">
        <v>163</v>
      </c>
      <c r="S90" s="9" t="s">
        <v>163</v>
      </c>
    </row>
    <row r="91" spans="1:19" x14ac:dyDescent="0.2">
      <c r="A91" s="9">
        <v>427622</v>
      </c>
      <c r="B91" s="9" t="s">
        <v>1352</v>
      </c>
      <c r="L91" s="9" t="s">
        <v>165</v>
      </c>
      <c r="N91" s="9" t="s">
        <v>163</v>
      </c>
      <c r="O91" s="9" t="s">
        <v>163</v>
      </c>
      <c r="P91" s="9" t="s">
        <v>163</v>
      </c>
      <c r="Q91" s="9" t="s">
        <v>163</v>
      </c>
      <c r="R91" s="9" t="s">
        <v>163</v>
      </c>
      <c r="S91" s="9" t="s">
        <v>163</v>
      </c>
    </row>
    <row r="92" spans="1:19" x14ac:dyDescent="0.2">
      <c r="A92" s="9">
        <v>427632</v>
      </c>
      <c r="B92" s="9" t="s">
        <v>1352</v>
      </c>
      <c r="G92" s="9" t="s">
        <v>167</v>
      </c>
      <c r="H92" s="9" t="s">
        <v>165</v>
      </c>
      <c r="L92" s="9" t="s">
        <v>163</v>
      </c>
      <c r="N92" s="9" t="s">
        <v>163</v>
      </c>
      <c r="O92" s="9" t="s">
        <v>163</v>
      </c>
      <c r="P92" s="9" t="s">
        <v>163</v>
      </c>
      <c r="Q92" s="9" t="s">
        <v>163</v>
      </c>
      <c r="R92" s="9" t="s">
        <v>163</v>
      </c>
      <c r="S92" s="9" t="s">
        <v>163</v>
      </c>
    </row>
    <row r="93" spans="1:19" x14ac:dyDescent="0.2">
      <c r="A93" s="9">
        <v>427633</v>
      </c>
      <c r="B93" s="9" t="s">
        <v>1352</v>
      </c>
      <c r="E93" s="9" t="s">
        <v>167</v>
      </c>
      <c r="F93" s="9" t="s">
        <v>167</v>
      </c>
      <c r="J93" s="9" t="s">
        <v>165</v>
      </c>
      <c r="K93" s="9" t="s">
        <v>165</v>
      </c>
      <c r="O93" s="9" t="s">
        <v>163</v>
      </c>
      <c r="R93" s="9" t="s">
        <v>163</v>
      </c>
    </row>
    <row r="94" spans="1:19" x14ac:dyDescent="0.2">
      <c r="A94" s="9">
        <v>427636</v>
      </c>
      <c r="B94" s="9" t="s">
        <v>1352</v>
      </c>
      <c r="J94" s="9" t="s">
        <v>167</v>
      </c>
      <c r="N94" s="9" t="s">
        <v>163</v>
      </c>
      <c r="O94" s="9" t="s">
        <v>163</v>
      </c>
      <c r="P94" s="9" t="s">
        <v>163</v>
      </c>
      <c r="Q94" s="9" t="s">
        <v>163</v>
      </c>
      <c r="R94" s="9" t="s">
        <v>163</v>
      </c>
      <c r="S94" s="9" t="s">
        <v>163</v>
      </c>
    </row>
    <row r="95" spans="1:19" x14ac:dyDescent="0.2">
      <c r="A95" s="9">
        <v>427637</v>
      </c>
      <c r="B95" s="9" t="s">
        <v>1352</v>
      </c>
      <c r="D95" s="9" t="s">
        <v>167</v>
      </c>
      <c r="I95" s="9" t="s">
        <v>167</v>
      </c>
      <c r="J95" s="9" t="s">
        <v>167</v>
      </c>
      <c r="K95" s="9" t="s">
        <v>167</v>
      </c>
      <c r="N95" s="9" t="s">
        <v>163</v>
      </c>
      <c r="O95" s="9" t="s">
        <v>163</v>
      </c>
      <c r="P95" s="9" t="s">
        <v>163</v>
      </c>
      <c r="Q95" s="9" t="s">
        <v>163</v>
      </c>
      <c r="R95" s="9" t="s">
        <v>163</v>
      </c>
    </row>
    <row r="96" spans="1:19" x14ac:dyDescent="0.2">
      <c r="A96" s="9">
        <v>427638</v>
      </c>
      <c r="B96" s="9" t="s">
        <v>1352</v>
      </c>
      <c r="G96" s="9" t="s">
        <v>167</v>
      </c>
      <c r="K96" s="9" t="s">
        <v>165</v>
      </c>
      <c r="N96" s="9" t="s">
        <v>163</v>
      </c>
      <c r="O96" s="9" t="s">
        <v>163</v>
      </c>
      <c r="P96" s="9" t="s">
        <v>163</v>
      </c>
      <c r="Q96" s="9" t="s">
        <v>163</v>
      </c>
      <c r="R96" s="9" t="s">
        <v>163</v>
      </c>
      <c r="S96" s="9" t="s">
        <v>163</v>
      </c>
    </row>
    <row r="97" spans="1:19" x14ac:dyDescent="0.2">
      <c r="A97" s="9">
        <v>427644</v>
      </c>
      <c r="B97" s="9" t="s">
        <v>1352</v>
      </c>
      <c r="D97" s="9" t="s">
        <v>165</v>
      </c>
      <c r="F97" s="9" t="s">
        <v>165</v>
      </c>
      <c r="K97" s="9" t="s">
        <v>163</v>
      </c>
      <c r="L97" s="9" t="s">
        <v>165</v>
      </c>
      <c r="N97" s="9" t="s">
        <v>163</v>
      </c>
      <c r="O97" s="9" t="s">
        <v>163</v>
      </c>
      <c r="P97" s="9" t="s">
        <v>163</v>
      </c>
      <c r="Q97" s="9" t="s">
        <v>163</v>
      </c>
      <c r="R97" s="9" t="s">
        <v>163</v>
      </c>
      <c r="S97" s="9" t="s">
        <v>163</v>
      </c>
    </row>
    <row r="98" spans="1:19" x14ac:dyDescent="0.2">
      <c r="A98" s="9">
        <v>427647</v>
      </c>
      <c r="B98" s="9" t="s">
        <v>1352</v>
      </c>
      <c r="F98" s="9" t="s">
        <v>163</v>
      </c>
      <c r="J98" s="9" t="s">
        <v>165</v>
      </c>
      <c r="L98" s="9" t="s">
        <v>163</v>
      </c>
      <c r="N98" s="9" t="s">
        <v>163</v>
      </c>
      <c r="O98" s="9" t="s">
        <v>163</v>
      </c>
      <c r="P98" s="9" t="s">
        <v>163</v>
      </c>
      <c r="Q98" s="9" t="s">
        <v>163</v>
      </c>
      <c r="R98" s="9" t="s">
        <v>163</v>
      </c>
      <c r="S98" s="9" t="s">
        <v>163</v>
      </c>
    </row>
    <row r="99" spans="1:19" x14ac:dyDescent="0.2">
      <c r="A99" s="9">
        <v>427657</v>
      </c>
      <c r="B99" s="9" t="s">
        <v>1352</v>
      </c>
      <c r="K99" s="9" t="s">
        <v>167</v>
      </c>
      <c r="L99" s="9" t="s">
        <v>167</v>
      </c>
      <c r="N99" s="9" t="s">
        <v>163</v>
      </c>
      <c r="O99" s="9" t="s">
        <v>163</v>
      </c>
      <c r="P99" s="9" t="s">
        <v>163</v>
      </c>
      <c r="Q99" s="9" t="s">
        <v>163</v>
      </c>
      <c r="R99" s="9" t="s">
        <v>163</v>
      </c>
      <c r="S99" s="9" t="s">
        <v>163</v>
      </c>
    </row>
    <row r="100" spans="1:19" x14ac:dyDescent="0.2">
      <c r="A100" s="9">
        <v>427668</v>
      </c>
      <c r="B100" s="9" t="s">
        <v>1352</v>
      </c>
      <c r="C100" s="9" t="s">
        <v>167</v>
      </c>
      <c r="E100" s="9" t="s">
        <v>167</v>
      </c>
      <c r="K100" s="9" t="s">
        <v>167</v>
      </c>
      <c r="L100" s="9" t="s">
        <v>167</v>
      </c>
      <c r="N100" s="9" t="s">
        <v>163</v>
      </c>
      <c r="O100" s="9" t="s">
        <v>163</v>
      </c>
      <c r="P100" s="9" t="s">
        <v>163</v>
      </c>
      <c r="Q100" s="9" t="s">
        <v>163</v>
      </c>
      <c r="R100" s="9" t="s">
        <v>163</v>
      </c>
      <c r="S100" s="9" t="s">
        <v>163</v>
      </c>
    </row>
    <row r="101" spans="1:19" x14ac:dyDescent="0.2">
      <c r="A101" s="9">
        <v>427698</v>
      </c>
      <c r="B101" s="9" t="s">
        <v>1352</v>
      </c>
      <c r="F101" s="9" t="s">
        <v>165</v>
      </c>
      <c r="G101" s="9" t="s">
        <v>165</v>
      </c>
      <c r="L101" s="9" t="s">
        <v>163</v>
      </c>
      <c r="N101" s="9" t="s">
        <v>163</v>
      </c>
      <c r="O101" s="9" t="s">
        <v>163</v>
      </c>
      <c r="P101" s="9" t="s">
        <v>163</v>
      </c>
      <c r="Q101" s="9" t="s">
        <v>163</v>
      </c>
      <c r="R101" s="9" t="s">
        <v>163</v>
      </c>
      <c r="S101" s="9" t="s">
        <v>163</v>
      </c>
    </row>
    <row r="102" spans="1:19" x14ac:dyDescent="0.2">
      <c r="A102" s="9">
        <v>427701</v>
      </c>
      <c r="B102" s="9" t="s">
        <v>1352</v>
      </c>
      <c r="G102" s="9" t="s">
        <v>163</v>
      </c>
      <c r="L102" s="9" t="s">
        <v>163</v>
      </c>
      <c r="N102" s="9" t="s">
        <v>163</v>
      </c>
      <c r="O102" s="9" t="s">
        <v>163</v>
      </c>
      <c r="P102" s="9" t="s">
        <v>163</v>
      </c>
      <c r="Q102" s="9" t="s">
        <v>163</v>
      </c>
      <c r="R102" s="9" t="s">
        <v>163</v>
      </c>
      <c r="S102" s="9" t="s">
        <v>163</v>
      </c>
    </row>
    <row r="103" spans="1:19" x14ac:dyDescent="0.2">
      <c r="A103" s="9">
        <v>427703</v>
      </c>
      <c r="B103" s="9" t="s">
        <v>1352</v>
      </c>
      <c r="C103" s="9" t="s">
        <v>167</v>
      </c>
      <c r="G103" s="9" t="s">
        <v>163</v>
      </c>
      <c r="I103" s="9" t="s">
        <v>163</v>
      </c>
      <c r="J103" s="9" t="s">
        <v>167</v>
      </c>
      <c r="N103" s="9" t="s">
        <v>163</v>
      </c>
      <c r="O103" s="9" t="s">
        <v>163</v>
      </c>
      <c r="P103" s="9" t="s">
        <v>163</v>
      </c>
      <c r="Q103" s="9" t="s">
        <v>163</v>
      </c>
      <c r="R103" s="9" t="s">
        <v>163</v>
      </c>
      <c r="S103" s="9" t="s">
        <v>163</v>
      </c>
    </row>
    <row r="104" spans="1:19" x14ac:dyDescent="0.2">
      <c r="A104" s="9">
        <v>427723</v>
      </c>
      <c r="B104" s="9" t="s">
        <v>1352</v>
      </c>
      <c r="G104" s="9" t="s">
        <v>167</v>
      </c>
      <c r="M104" s="9" t="s">
        <v>167</v>
      </c>
      <c r="N104" s="9" t="s">
        <v>163</v>
      </c>
      <c r="O104" s="9" t="s">
        <v>163</v>
      </c>
      <c r="P104" s="9" t="s">
        <v>163</v>
      </c>
      <c r="Q104" s="9" t="s">
        <v>163</v>
      </c>
      <c r="R104" s="9" t="s">
        <v>163</v>
      </c>
      <c r="S104" s="9" t="s">
        <v>163</v>
      </c>
    </row>
    <row r="105" spans="1:19" x14ac:dyDescent="0.2">
      <c r="A105" s="9">
        <v>427727</v>
      </c>
      <c r="B105" s="9" t="s">
        <v>1352</v>
      </c>
      <c r="J105" s="9" t="s">
        <v>167</v>
      </c>
      <c r="L105" s="9" t="s">
        <v>165</v>
      </c>
      <c r="M105" s="9" t="s">
        <v>167</v>
      </c>
      <c r="N105" s="9" t="s">
        <v>163</v>
      </c>
      <c r="O105" s="9" t="s">
        <v>163</v>
      </c>
      <c r="P105" s="9" t="s">
        <v>163</v>
      </c>
      <c r="Q105" s="9" t="s">
        <v>163</v>
      </c>
      <c r="R105" s="9" t="s">
        <v>163</v>
      </c>
      <c r="S105" s="9" t="s">
        <v>163</v>
      </c>
    </row>
    <row r="106" spans="1:19" x14ac:dyDescent="0.2">
      <c r="A106" s="9">
        <v>427736</v>
      </c>
      <c r="B106" s="9" t="s">
        <v>1352</v>
      </c>
      <c r="G106" s="9" t="s">
        <v>167</v>
      </c>
      <c r="H106" s="9" t="s">
        <v>165</v>
      </c>
      <c r="L106" s="9" t="s">
        <v>165</v>
      </c>
      <c r="N106" s="9" t="s">
        <v>163</v>
      </c>
      <c r="O106" s="9" t="s">
        <v>163</v>
      </c>
      <c r="P106" s="9" t="s">
        <v>163</v>
      </c>
      <c r="Q106" s="9" t="s">
        <v>163</v>
      </c>
      <c r="R106" s="9" t="s">
        <v>163</v>
      </c>
      <c r="S106" s="9" t="s">
        <v>163</v>
      </c>
    </row>
    <row r="107" spans="1:19" x14ac:dyDescent="0.2">
      <c r="A107" s="9">
        <v>427739</v>
      </c>
      <c r="B107" s="9" t="s">
        <v>1352</v>
      </c>
      <c r="E107" s="9" t="s">
        <v>167</v>
      </c>
      <c r="F107" s="9" t="s">
        <v>167</v>
      </c>
      <c r="L107" s="9" t="s">
        <v>163</v>
      </c>
      <c r="M107" s="9" t="s">
        <v>167</v>
      </c>
      <c r="N107" s="9" t="s">
        <v>163</v>
      </c>
      <c r="O107" s="9" t="s">
        <v>163</v>
      </c>
      <c r="P107" s="9" t="s">
        <v>163</v>
      </c>
      <c r="Q107" s="9" t="s">
        <v>163</v>
      </c>
      <c r="R107" s="9" t="s">
        <v>163</v>
      </c>
      <c r="S107" s="9" t="s">
        <v>163</v>
      </c>
    </row>
    <row r="108" spans="1:19" x14ac:dyDescent="0.2">
      <c r="A108" s="9">
        <v>427775</v>
      </c>
      <c r="B108" s="9" t="s">
        <v>1352</v>
      </c>
      <c r="I108" s="9" t="s">
        <v>163</v>
      </c>
      <c r="J108" s="9" t="s">
        <v>163</v>
      </c>
      <c r="K108" s="9" t="s">
        <v>163</v>
      </c>
      <c r="M108" s="9" t="s">
        <v>163</v>
      </c>
      <c r="O108" s="9" t="s">
        <v>163</v>
      </c>
      <c r="R108" s="9" t="s">
        <v>163</v>
      </c>
    </row>
    <row r="109" spans="1:19" x14ac:dyDescent="0.2">
      <c r="A109" s="9">
        <v>427778</v>
      </c>
      <c r="B109" s="9" t="s">
        <v>1352</v>
      </c>
      <c r="G109" s="9" t="s">
        <v>163</v>
      </c>
      <c r="I109" s="9" t="s">
        <v>163</v>
      </c>
      <c r="K109" s="9" t="s">
        <v>165</v>
      </c>
      <c r="L109" s="9" t="s">
        <v>165</v>
      </c>
      <c r="N109" s="9" t="s">
        <v>163</v>
      </c>
      <c r="O109" s="9" t="s">
        <v>163</v>
      </c>
      <c r="P109" s="9" t="s">
        <v>163</v>
      </c>
      <c r="R109" s="9" t="s">
        <v>163</v>
      </c>
    </row>
    <row r="110" spans="1:19" x14ac:dyDescent="0.2">
      <c r="A110" s="9">
        <v>427802</v>
      </c>
      <c r="B110" s="9" t="s">
        <v>1352</v>
      </c>
      <c r="I110" s="9" t="s">
        <v>163</v>
      </c>
      <c r="J110" s="9" t="s">
        <v>163</v>
      </c>
      <c r="K110" s="9" t="s">
        <v>163</v>
      </c>
      <c r="M110" s="9" t="s">
        <v>163</v>
      </c>
      <c r="O110" s="9" t="s">
        <v>163</v>
      </c>
      <c r="R110" s="9" t="s">
        <v>163</v>
      </c>
    </row>
    <row r="111" spans="1:19" x14ac:dyDescent="0.2">
      <c r="A111" s="9">
        <v>427805</v>
      </c>
      <c r="B111" s="9" t="s">
        <v>1352</v>
      </c>
      <c r="N111" s="9" t="s">
        <v>163</v>
      </c>
      <c r="O111" s="9" t="s">
        <v>163</v>
      </c>
      <c r="P111" s="9" t="s">
        <v>163</v>
      </c>
      <c r="R111" s="9" t="s">
        <v>163</v>
      </c>
      <c r="S111" s="9" t="s">
        <v>163</v>
      </c>
    </row>
    <row r="112" spans="1:19" x14ac:dyDescent="0.2">
      <c r="A112" s="9">
        <v>427808</v>
      </c>
      <c r="B112" s="9" t="s">
        <v>1352</v>
      </c>
      <c r="G112" s="9" t="s">
        <v>165</v>
      </c>
      <c r="L112" s="9" t="s">
        <v>165</v>
      </c>
      <c r="N112" s="9" t="s">
        <v>163</v>
      </c>
      <c r="O112" s="9" t="s">
        <v>163</v>
      </c>
      <c r="P112" s="9" t="s">
        <v>163</v>
      </c>
      <c r="R112" s="9" t="s">
        <v>163</v>
      </c>
    </row>
    <row r="113" spans="1:45" x14ac:dyDescent="0.2">
      <c r="A113" s="9">
        <v>427812</v>
      </c>
      <c r="B113" s="9" t="s">
        <v>1352</v>
      </c>
      <c r="L113" s="9" t="s">
        <v>163</v>
      </c>
      <c r="M113" s="9" t="s">
        <v>165</v>
      </c>
      <c r="O113" s="9" t="s">
        <v>163</v>
      </c>
      <c r="P113" s="9" t="s">
        <v>163</v>
      </c>
      <c r="Q113" s="9" t="s">
        <v>163</v>
      </c>
      <c r="R113" s="9" t="s">
        <v>163</v>
      </c>
    </row>
    <row r="114" spans="1:45" x14ac:dyDescent="0.2">
      <c r="A114" s="9">
        <v>427898</v>
      </c>
      <c r="B114" s="9" t="s">
        <v>1352</v>
      </c>
      <c r="O114" s="9" t="s">
        <v>163</v>
      </c>
      <c r="P114" s="9" t="s">
        <v>163</v>
      </c>
      <c r="R114" s="9" t="s">
        <v>163</v>
      </c>
    </row>
    <row r="115" spans="1:45" x14ac:dyDescent="0.2">
      <c r="A115" s="9">
        <v>427929</v>
      </c>
      <c r="B115" s="9" t="s">
        <v>1352</v>
      </c>
      <c r="J115" s="9" t="s">
        <v>163</v>
      </c>
      <c r="K115" s="9" t="s">
        <v>165</v>
      </c>
      <c r="L115" s="9" t="s">
        <v>163</v>
      </c>
      <c r="N115" s="9" t="s">
        <v>163</v>
      </c>
      <c r="O115" s="9" t="s">
        <v>163</v>
      </c>
      <c r="R115" s="9" t="s">
        <v>163</v>
      </c>
    </row>
    <row r="116" spans="1:45" x14ac:dyDescent="0.2">
      <c r="A116" s="9">
        <v>427943</v>
      </c>
      <c r="B116" s="9" t="s">
        <v>1352</v>
      </c>
      <c r="M116" s="9" t="s">
        <v>165</v>
      </c>
      <c r="O116" s="9" t="s">
        <v>163</v>
      </c>
      <c r="P116" s="9" t="s">
        <v>163</v>
      </c>
      <c r="R116" s="9" t="s">
        <v>163</v>
      </c>
    </row>
    <row r="117" spans="1:45" x14ac:dyDescent="0.2">
      <c r="A117" s="9">
        <v>427977</v>
      </c>
      <c r="B117" s="9" t="s">
        <v>1352</v>
      </c>
      <c r="J117" s="9" t="s">
        <v>165</v>
      </c>
      <c r="K117" s="9" t="s">
        <v>163</v>
      </c>
      <c r="M117" s="9" t="s">
        <v>163</v>
      </c>
      <c r="O117" s="9" t="s">
        <v>163</v>
      </c>
      <c r="P117" s="9" t="s">
        <v>163</v>
      </c>
      <c r="R117" s="9" t="s">
        <v>163</v>
      </c>
    </row>
    <row r="118" spans="1:45" x14ac:dyDescent="0.2">
      <c r="A118" s="9">
        <v>427978</v>
      </c>
      <c r="B118" s="9" t="s">
        <v>1352</v>
      </c>
      <c r="G118" s="9" t="s">
        <v>163</v>
      </c>
      <c r="L118" s="9" t="s">
        <v>163</v>
      </c>
      <c r="M118" s="9" t="s">
        <v>165</v>
      </c>
      <c r="N118" s="9" t="s">
        <v>163</v>
      </c>
      <c r="O118" s="9" t="s">
        <v>163</v>
      </c>
      <c r="P118" s="9" t="s">
        <v>163</v>
      </c>
      <c r="R118" s="9" t="s">
        <v>163</v>
      </c>
    </row>
    <row r="119" spans="1:45" x14ac:dyDescent="0.2">
      <c r="A119" s="9">
        <v>427999</v>
      </c>
      <c r="B119" s="9" t="s">
        <v>1352</v>
      </c>
      <c r="I119" s="9" t="s">
        <v>163</v>
      </c>
      <c r="J119" s="9" t="s">
        <v>163</v>
      </c>
      <c r="K119" s="9" t="s">
        <v>163</v>
      </c>
      <c r="M119" s="9" t="s">
        <v>163</v>
      </c>
      <c r="O119" s="9" t="s">
        <v>163</v>
      </c>
      <c r="R119" s="9" t="s">
        <v>163</v>
      </c>
    </row>
    <row r="120" spans="1:45" x14ac:dyDescent="0.2">
      <c r="A120" s="9">
        <v>428027</v>
      </c>
      <c r="B120" s="9" t="s">
        <v>1352</v>
      </c>
      <c r="N120" s="9" t="s">
        <v>163</v>
      </c>
      <c r="O120" s="9" t="s">
        <v>163</v>
      </c>
      <c r="P120" s="9" t="s">
        <v>163</v>
      </c>
      <c r="Q120" s="9" t="s">
        <v>163</v>
      </c>
      <c r="R120" s="9" t="s">
        <v>163</v>
      </c>
    </row>
    <row r="121" spans="1:45" x14ac:dyDescent="0.2">
      <c r="A121" s="9">
        <v>401816</v>
      </c>
      <c r="B121" s="9" t="s">
        <v>157</v>
      </c>
      <c r="G121" s="9" t="s">
        <v>256</v>
      </c>
      <c r="L121" s="9" t="s">
        <v>256</v>
      </c>
      <c r="M121" s="9" t="s">
        <v>256</v>
      </c>
      <c r="R121" s="9" t="s">
        <v>256</v>
      </c>
      <c r="U121" s="9" t="s">
        <v>256</v>
      </c>
      <c r="W121" s="9" t="s">
        <v>256</v>
      </c>
      <c r="X121" s="9" t="s">
        <v>256</v>
      </c>
      <c r="AS121" s="9" t="s">
        <v>257</v>
      </c>
    </row>
    <row r="122" spans="1:45" x14ac:dyDescent="0.2">
      <c r="A122" s="9">
        <v>401913</v>
      </c>
      <c r="B122" s="9" t="s">
        <v>157</v>
      </c>
      <c r="L122" s="9" t="s">
        <v>256</v>
      </c>
      <c r="O122" s="9" t="s">
        <v>256</v>
      </c>
      <c r="P122" s="9" t="s">
        <v>256</v>
      </c>
      <c r="Q122" s="9" t="s">
        <v>256</v>
      </c>
      <c r="R122" s="9" t="s">
        <v>256</v>
      </c>
      <c r="T122" s="9" t="s">
        <v>256</v>
      </c>
      <c r="U122" s="9" t="s">
        <v>256</v>
      </c>
      <c r="V122" s="9" t="s">
        <v>256</v>
      </c>
      <c r="W122" s="9" t="s">
        <v>256</v>
      </c>
      <c r="X122" s="9" t="s">
        <v>256</v>
      </c>
      <c r="AS122" s="9" t="s">
        <v>257</v>
      </c>
    </row>
    <row r="123" spans="1:45" x14ac:dyDescent="0.2">
      <c r="A123" s="9">
        <v>402661</v>
      </c>
      <c r="B123" s="9" t="s">
        <v>157</v>
      </c>
      <c r="E123" s="9" t="s">
        <v>256</v>
      </c>
      <c r="G123" s="9" t="s">
        <v>256</v>
      </c>
      <c r="P123" s="9" t="s">
        <v>256</v>
      </c>
      <c r="Q123" s="9" t="s">
        <v>256</v>
      </c>
      <c r="T123" s="9" t="s">
        <v>256</v>
      </c>
      <c r="V123" s="9" t="s">
        <v>256</v>
      </c>
      <c r="W123" s="9" t="s">
        <v>256</v>
      </c>
      <c r="AS123" s="9" t="s">
        <v>257</v>
      </c>
    </row>
    <row r="124" spans="1:45" x14ac:dyDescent="0.2">
      <c r="A124" s="9">
        <v>402690</v>
      </c>
      <c r="B124" s="9" t="s">
        <v>157</v>
      </c>
      <c r="G124" s="9" t="s">
        <v>256</v>
      </c>
      <c r="I124" s="9" t="s">
        <v>256</v>
      </c>
      <c r="M124" s="9" t="s">
        <v>256</v>
      </c>
      <c r="N124" s="9" t="s">
        <v>256</v>
      </c>
      <c r="Q124" s="9" t="s">
        <v>256</v>
      </c>
      <c r="T124" s="9" t="s">
        <v>256</v>
      </c>
      <c r="U124" s="9" t="s">
        <v>256</v>
      </c>
      <c r="X124" s="9" t="s">
        <v>256</v>
      </c>
      <c r="AS124" s="9" t="s">
        <v>257</v>
      </c>
    </row>
    <row r="125" spans="1:45" x14ac:dyDescent="0.2">
      <c r="A125" s="9">
        <v>402731</v>
      </c>
      <c r="B125" s="9" t="s">
        <v>157</v>
      </c>
      <c r="O125" s="9" t="s">
        <v>256</v>
      </c>
      <c r="P125" s="9" t="s">
        <v>256</v>
      </c>
      <c r="R125" s="9" t="s">
        <v>256</v>
      </c>
      <c r="T125" s="9" t="s">
        <v>256</v>
      </c>
      <c r="U125" s="9" t="s">
        <v>256</v>
      </c>
      <c r="V125" s="9" t="s">
        <v>256</v>
      </c>
      <c r="W125" s="9" t="s">
        <v>256</v>
      </c>
      <c r="X125" s="9" t="s">
        <v>256</v>
      </c>
      <c r="AS125" s="9" t="s">
        <v>257</v>
      </c>
    </row>
    <row r="126" spans="1:45" x14ac:dyDescent="0.2">
      <c r="A126" s="9">
        <v>402953</v>
      </c>
      <c r="B126" s="9" t="s">
        <v>157</v>
      </c>
      <c r="K126" s="9" t="s">
        <v>256</v>
      </c>
      <c r="O126" s="9" t="s">
        <v>256</v>
      </c>
      <c r="Q126" s="9" t="s">
        <v>256</v>
      </c>
      <c r="U126" s="9" t="s">
        <v>256</v>
      </c>
      <c r="V126" s="9" t="s">
        <v>256</v>
      </c>
      <c r="AS126" s="9" t="s">
        <v>257</v>
      </c>
    </row>
    <row r="127" spans="1:45" x14ac:dyDescent="0.2">
      <c r="A127" s="9">
        <v>404359</v>
      </c>
      <c r="B127" s="9" t="s">
        <v>157</v>
      </c>
      <c r="I127" s="9" t="s">
        <v>256</v>
      </c>
      <c r="N127" s="9" t="s">
        <v>256</v>
      </c>
      <c r="P127" s="9" t="s">
        <v>256</v>
      </c>
      <c r="R127" s="9" t="s">
        <v>256</v>
      </c>
      <c r="T127" s="9" t="s">
        <v>256</v>
      </c>
      <c r="U127" s="9" t="s">
        <v>256</v>
      </c>
      <c r="W127" s="9" t="s">
        <v>256</v>
      </c>
      <c r="AS127" s="9" t="s">
        <v>257</v>
      </c>
    </row>
    <row r="128" spans="1:45" x14ac:dyDescent="0.2">
      <c r="A128" s="9">
        <v>404912</v>
      </c>
      <c r="B128" s="9" t="s">
        <v>157</v>
      </c>
      <c r="D128" s="9" t="s">
        <v>256</v>
      </c>
      <c r="I128" s="9" t="s">
        <v>256</v>
      </c>
      <c r="J128" s="9" t="s">
        <v>256</v>
      </c>
      <c r="L128" s="9" t="s">
        <v>256</v>
      </c>
      <c r="N128" s="9" t="s">
        <v>256</v>
      </c>
      <c r="P128" s="9" t="s">
        <v>256</v>
      </c>
      <c r="Q128" s="9" t="s">
        <v>256</v>
      </c>
      <c r="R128" s="9" t="s">
        <v>256</v>
      </c>
      <c r="T128" s="9" t="s">
        <v>256</v>
      </c>
      <c r="U128" s="9" t="s">
        <v>256</v>
      </c>
      <c r="V128" s="9" t="s">
        <v>256</v>
      </c>
      <c r="W128" s="9" t="s">
        <v>256</v>
      </c>
      <c r="X128" s="9" t="s">
        <v>256</v>
      </c>
      <c r="AS128" s="9" t="s">
        <v>257</v>
      </c>
    </row>
    <row r="129" spans="1:45" x14ac:dyDescent="0.2">
      <c r="A129" s="9">
        <v>405909</v>
      </c>
      <c r="B129" s="9" t="s">
        <v>157</v>
      </c>
      <c r="D129" s="9" t="s">
        <v>256</v>
      </c>
      <c r="G129" s="9" t="s">
        <v>256</v>
      </c>
      <c r="Q129" s="9" t="s">
        <v>256</v>
      </c>
      <c r="R129" s="9" t="s">
        <v>256</v>
      </c>
      <c r="T129" s="9" t="s">
        <v>256</v>
      </c>
      <c r="AS129" s="9" t="s">
        <v>257</v>
      </c>
    </row>
    <row r="130" spans="1:45" x14ac:dyDescent="0.2">
      <c r="A130" s="9">
        <v>406628</v>
      </c>
      <c r="B130" s="9" t="s">
        <v>157</v>
      </c>
      <c r="K130" s="9" t="s">
        <v>256</v>
      </c>
      <c r="L130" s="9" t="s">
        <v>256</v>
      </c>
      <c r="P130" s="9" t="s">
        <v>256</v>
      </c>
      <c r="Q130" s="9" t="s">
        <v>256</v>
      </c>
      <c r="R130" s="9" t="s">
        <v>256</v>
      </c>
      <c r="T130" s="9" t="s">
        <v>256</v>
      </c>
      <c r="U130" s="9" t="s">
        <v>256</v>
      </c>
      <c r="V130" s="9" t="s">
        <v>256</v>
      </c>
      <c r="W130" s="9" t="s">
        <v>256</v>
      </c>
      <c r="X130" s="9" t="s">
        <v>256</v>
      </c>
      <c r="AS130" s="9" t="s">
        <v>257</v>
      </c>
    </row>
    <row r="131" spans="1:45" x14ac:dyDescent="0.2">
      <c r="A131" s="9">
        <v>406636</v>
      </c>
      <c r="B131" s="9" t="s">
        <v>157</v>
      </c>
      <c r="D131" s="9" t="s">
        <v>256</v>
      </c>
      <c r="I131" s="9" t="s">
        <v>256</v>
      </c>
      <c r="L131" s="9" t="s">
        <v>256</v>
      </c>
      <c r="N131" s="9" t="s">
        <v>256</v>
      </c>
      <c r="P131" s="9" t="s">
        <v>256</v>
      </c>
      <c r="Q131" s="9" t="s">
        <v>256</v>
      </c>
      <c r="R131" s="9" t="s">
        <v>256</v>
      </c>
      <c r="T131" s="9" t="s">
        <v>256</v>
      </c>
      <c r="U131" s="9" t="s">
        <v>256</v>
      </c>
      <c r="V131" s="9" t="s">
        <v>256</v>
      </c>
      <c r="W131" s="9" t="s">
        <v>256</v>
      </c>
      <c r="X131" s="9" t="s">
        <v>256</v>
      </c>
      <c r="AS131" s="9" t="s">
        <v>257</v>
      </c>
    </row>
    <row r="132" spans="1:45" x14ac:dyDescent="0.2">
      <c r="A132" s="9">
        <v>406772</v>
      </c>
      <c r="B132" s="9" t="s">
        <v>157</v>
      </c>
      <c r="N132" s="9" t="s">
        <v>256</v>
      </c>
      <c r="O132" s="9" t="s">
        <v>256</v>
      </c>
      <c r="P132" s="9" t="s">
        <v>256</v>
      </c>
      <c r="Q132" s="9" t="s">
        <v>256</v>
      </c>
      <c r="T132" s="9" t="s">
        <v>256</v>
      </c>
      <c r="U132" s="9" t="s">
        <v>256</v>
      </c>
      <c r="W132" s="9" t="s">
        <v>256</v>
      </c>
      <c r="AS132" s="9" t="s">
        <v>257</v>
      </c>
    </row>
    <row r="133" spans="1:45" x14ac:dyDescent="0.2">
      <c r="A133" s="9">
        <v>406823</v>
      </c>
      <c r="B133" s="9" t="s">
        <v>157</v>
      </c>
      <c r="J133" s="9" t="s">
        <v>256</v>
      </c>
      <c r="O133" s="9" t="s">
        <v>256</v>
      </c>
      <c r="P133" s="9" t="s">
        <v>256</v>
      </c>
      <c r="Q133" s="9" t="s">
        <v>256</v>
      </c>
      <c r="R133" s="9" t="s">
        <v>256</v>
      </c>
      <c r="T133" s="9" t="s">
        <v>256</v>
      </c>
      <c r="U133" s="9" t="s">
        <v>256</v>
      </c>
      <c r="V133" s="9" t="s">
        <v>256</v>
      </c>
      <c r="W133" s="9" t="s">
        <v>256</v>
      </c>
      <c r="AS133" s="9" t="s">
        <v>257</v>
      </c>
    </row>
    <row r="134" spans="1:45" x14ac:dyDescent="0.2">
      <c r="A134" s="9">
        <v>407008</v>
      </c>
      <c r="B134" s="9" t="s">
        <v>157</v>
      </c>
      <c r="G134" s="9" t="s">
        <v>256</v>
      </c>
      <c r="J134" s="9" t="s">
        <v>256</v>
      </c>
      <c r="L134" s="9" t="s">
        <v>256</v>
      </c>
      <c r="O134" s="9" t="s">
        <v>256</v>
      </c>
      <c r="P134" s="9" t="s">
        <v>256</v>
      </c>
      <c r="R134" s="9" t="s">
        <v>256</v>
      </c>
      <c r="T134" s="9" t="s">
        <v>256</v>
      </c>
      <c r="U134" s="9" t="s">
        <v>256</v>
      </c>
      <c r="V134" s="9" t="s">
        <v>256</v>
      </c>
      <c r="W134" s="9" t="s">
        <v>256</v>
      </c>
      <c r="X134" s="9" t="s">
        <v>256</v>
      </c>
      <c r="AS134" s="9" t="s">
        <v>257</v>
      </c>
    </row>
    <row r="135" spans="1:45" x14ac:dyDescent="0.2">
      <c r="A135" s="9">
        <v>407117</v>
      </c>
      <c r="B135" s="9" t="s">
        <v>157</v>
      </c>
      <c r="I135" s="9" t="s">
        <v>256</v>
      </c>
      <c r="N135" s="9" t="s">
        <v>256</v>
      </c>
      <c r="P135" s="9" t="s">
        <v>256</v>
      </c>
      <c r="Q135" s="9" t="s">
        <v>256</v>
      </c>
      <c r="R135" s="9" t="s">
        <v>256</v>
      </c>
      <c r="T135" s="9" t="s">
        <v>256</v>
      </c>
      <c r="U135" s="9" t="s">
        <v>256</v>
      </c>
      <c r="V135" s="9" t="s">
        <v>256</v>
      </c>
      <c r="W135" s="9" t="s">
        <v>256</v>
      </c>
      <c r="X135" s="9" t="s">
        <v>256</v>
      </c>
      <c r="AS135" s="9" t="s">
        <v>257</v>
      </c>
    </row>
    <row r="136" spans="1:45" x14ac:dyDescent="0.2">
      <c r="A136" s="9">
        <v>407226</v>
      </c>
      <c r="B136" s="9" t="s">
        <v>157</v>
      </c>
      <c r="I136" s="9" t="s">
        <v>256</v>
      </c>
      <c r="J136" s="9" t="s">
        <v>256</v>
      </c>
      <c r="N136" s="9" t="s">
        <v>256</v>
      </c>
      <c r="O136" s="9" t="s">
        <v>256</v>
      </c>
      <c r="P136" s="9" t="s">
        <v>256</v>
      </c>
      <c r="Q136" s="9" t="s">
        <v>256</v>
      </c>
      <c r="R136" s="9" t="s">
        <v>256</v>
      </c>
      <c r="T136" s="9" t="s">
        <v>256</v>
      </c>
      <c r="U136" s="9" t="s">
        <v>256</v>
      </c>
      <c r="V136" s="9" t="s">
        <v>256</v>
      </c>
      <c r="W136" s="9" t="s">
        <v>256</v>
      </c>
      <c r="X136" s="9" t="s">
        <v>256</v>
      </c>
      <c r="AS136" s="9" t="s">
        <v>257</v>
      </c>
    </row>
    <row r="137" spans="1:45" x14ac:dyDescent="0.2">
      <c r="A137" s="9">
        <v>407286</v>
      </c>
      <c r="B137" s="9" t="s">
        <v>157</v>
      </c>
      <c r="L137" s="9" t="s">
        <v>256</v>
      </c>
      <c r="P137" s="9" t="s">
        <v>256</v>
      </c>
      <c r="R137" s="9" t="s">
        <v>256</v>
      </c>
      <c r="T137" s="9" t="s">
        <v>256</v>
      </c>
      <c r="U137" s="9" t="s">
        <v>256</v>
      </c>
      <c r="W137" s="9" t="s">
        <v>256</v>
      </c>
      <c r="X137" s="9" t="s">
        <v>256</v>
      </c>
      <c r="AS137" s="9" t="s">
        <v>257</v>
      </c>
    </row>
    <row r="138" spans="1:45" x14ac:dyDescent="0.2">
      <c r="A138" s="9">
        <v>407739</v>
      </c>
      <c r="B138" s="9" t="s">
        <v>157</v>
      </c>
      <c r="G138" s="9" t="s">
        <v>256</v>
      </c>
      <c r="K138" s="9" t="s">
        <v>256</v>
      </c>
      <c r="L138" s="9" t="s">
        <v>256</v>
      </c>
      <c r="P138" s="9" t="s">
        <v>256</v>
      </c>
      <c r="R138" s="9" t="s">
        <v>256</v>
      </c>
      <c r="U138" s="9" t="s">
        <v>256</v>
      </c>
      <c r="V138" s="9" t="s">
        <v>256</v>
      </c>
      <c r="AS138" s="9" t="s">
        <v>257</v>
      </c>
    </row>
    <row r="139" spans="1:45" x14ac:dyDescent="0.2">
      <c r="A139" s="9">
        <v>408477</v>
      </c>
      <c r="B139" s="9" t="s">
        <v>157</v>
      </c>
      <c r="I139" s="9" t="s">
        <v>256</v>
      </c>
      <c r="J139" s="9" t="s">
        <v>256</v>
      </c>
      <c r="L139" s="9" t="s">
        <v>256</v>
      </c>
      <c r="N139" s="9" t="s">
        <v>256</v>
      </c>
      <c r="O139" s="9" t="s">
        <v>256</v>
      </c>
      <c r="P139" s="9" t="s">
        <v>256</v>
      </c>
      <c r="Q139" s="9" t="s">
        <v>256</v>
      </c>
      <c r="R139" s="9" t="s">
        <v>256</v>
      </c>
      <c r="T139" s="9" t="s">
        <v>256</v>
      </c>
      <c r="U139" s="9" t="s">
        <v>256</v>
      </c>
      <c r="V139" s="9" t="s">
        <v>256</v>
      </c>
      <c r="W139" s="9" t="s">
        <v>256</v>
      </c>
      <c r="X139" s="9" t="s">
        <v>256</v>
      </c>
      <c r="AS139" s="9" t="s">
        <v>257</v>
      </c>
    </row>
    <row r="140" spans="1:45" x14ac:dyDescent="0.2">
      <c r="A140" s="9">
        <v>408584</v>
      </c>
      <c r="B140" s="9" t="s">
        <v>157</v>
      </c>
      <c r="N140" s="9" t="s">
        <v>256</v>
      </c>
      <c r="O140" s="9" t="s">
        <v>256</v>
      </c>
      <c r="R140" s="9" t="s">
        <v>256</v>
      </c>
      <c r="T140" s="9" t="s">
        <v>256</v>
      </c>
      <c r="U140" s="9" t="s">
        <v>256</v>
      </c>
      <c r="V140" s="9" t="s">
        <v>256</v>
      </c>
      <c r="W140" s="9" t="s">
        <v>256</v>
      </c>
      <c r="AS140" s="9" t="s">
        <v>257</v>
      </c>
    </row>
    <row r="141" spans="1:45" x14ac:dyDescent="0.2">
      <c r="A141" s="9">
        <v>408684</v>
      </c>
      <c r="B141" s="9" t="s">
        <v>157</v>
      </c>
      <c r="I141" s="9" t="s">
        <v>256</v>
      </c>
      <c r="K141" s="9" t="s">
        <v>256</v>
      </c>
      <c r="L141" s="9" t="s">
        <v>256</v>
      </c>
      <c r="N141" s="9" t="s">
        <v>256</v>
      </c>
      <c r="Q141" s="9" t="s">
        <v>256</v>
      </c>
      <c r="R141" s="9" t="s">
        <v>256</v>
      </c>
      <c r="T141" s="9" t="s">
        <v>256</v>
      </c>
      <c r="W141" s="9" t="s">
        <v>256</v>
      </c>
      <c r="X141" s="9" t="s">
        <v>256</v>
      </c>
      <c r="AS141" s="9" t="s">
        <v>257</v>
      </c>
    </row>
    <row r="142" spans="1:45" x14ac:dyDescent="0.2">
      <c r="A142" s="9">
        <v>409411</v>
      </c>
      <c r="B142" s="9" t="s">
        <v>157</v>
      </c>
      <c r="H142" s="9" t="s">
        <v>256</v>
      </c>
      <c r="I142" s="9" t="s">
        <v>256</v>
      </c>
      <c r="L142" s="9" t="s">
        <v>256</v>
      </c>
      <c r="N142" s="9" t="s">
        <v>256</v>
      </c>
      <c r="P142" s="9" t="s">
        <v>256</v>
      </c>
      <c r="R142" s="9" t="s">
        <v>256</v>
      </c>
      <c r="S142" s="9" t="s">
        <v>256</v>
      </c>
      <c r="T142" s="9" t="s">
        <v>256</v>
      </c>
      <c r="W142" s="9" t="s">
        <v>256</v>
      </c>
      <c r="X142" s="9" t="s">
        <v>256</v>
      </c>
      <c r="AS142" s="9" t="s">
        <v>257</v>
      </c>
    </row>
    <row r="143" spans="1:45" x14ac:dyDescent="0.2">
      <c r="A143" s="9">
        <v>409693</v>
      </c>
      <c r="B143" s="9" t="s">
        <v>157</v>
      </c>
      <c r="D143" s="9" t="s">
        <v>256</v>
      </c>
      <c r="I143" s="9" t="s">
        <v>256</v>
      </c>
      <c r="P143" s="9" t="s">
        <v>256</v>
      </c>
      <c r="R143" s="9" t="s">
        <v>256</v>
      </c>
      <c r="T143" s="9" t="s">
        <v>256</v>
      </c>
      <c r="W143" s="9" t="s">
        <v>256</v>
      </c>
      <c r="X143" s="9" t="s">
        <v>256</v>
      </c>
      <c r="AS143" s="9" t="s">
        <v>257</v>
      </c>
    </row>
    <row r="144" spans="1:45" x14ac:dyDescent="0.2">
      <c r="A144" s="9">
        <v>409873</v>
      </c>
      <c r="B144" s="9" t="s">
        <v>157</v>
      </c>
      <c r="D144" s="9" t="s">
        <v>256</v>
      </c>
      <c r="I144" s="9" t="s">
        <v>256</v>
      </c>
      <c r="J144" s="9" t="s">
        <v>256</v>
      </c>
      <c r="N144" s="9" t="s">
        <v>256</v>
      </c>
      <c r="P144" s="9" t="s">
        <v>256</v>
      </c>
      <c r="S144" s="9" t="s">
        <v>256</v>
      </c>
      <c r="T144" s="9" t="s">
        <v>256</v>
      </c>
      <c r="U144" s="9" t="s">
        <v>256</v>
      </c>
      <c r="V144" s="9" t="s">
        <v>256</v>
      </c>
      <c r="W144" s="9" t="s">
        <v>256</v>
      </c>
      <c r="X144" s="9" t="s">
        <v>256</v>
      </c>
      <c r="AS144" s="9" t="s">
        <v>257</v>
      </c>
    </row>
    <row r="145" spans="1:45" x14ac:dyDescent="0.2">
      <c r="A145" s="9">
        <v>409897</v>
      </c>
      <c r="B145" s="9" t="s">
        <v>157</v>
      </c>
      <c r="G145" s="9" t="s">
        <v>256</v>
      </c>
      <c r="I145" s="9" t="s">
        <v>256</v>
      </c>
      <c r="L145" s="9" t="s">
        <v>256</v>
      </c>
      <c r="M145" s="9" t="s">
        <v>256</v>
      </c>
      <c r="N145" s="9" t="s">
        <v>256</v>
      </c>
      <c r="P145" s="9" t="s">
        <v>256</v>
      </c>
      <c r="Q145" s="9" t="s">
        <v>256</v>
      </c>
      <c r="R145" s="9" t="s">
        <v>256</v>
      </c>
      <c r="S145" s="9" t="s">
        <v>256</v>
      </c>
      <c r="T145" s="9" t="s">
        <v>256</v>
      </c>
      <c r="U145" s="9" t="s">
        <v>256</v>
      </c>
      <c r="W145" s="9" t="s">
        <v>256</v>
      </c>
      <c r="X145" s="9" t="s">
        <v>256</v>
      </c>
      <c r="AS145" s="9" t="s">
        <v>257</v>
      </c>
    </row>
    <row r="146" spans="1:45" x14ac:dyDescent="0.2">
      <c r="A146" s="9">
        <v>409918</v>
      </c>
      <c r="B146" s="9" t="s">
        <v>157</v>
      </c>
      <c r="H146" s="9" t="s">
        <v>256</v>
      </c>
      <c r="L146" s="9" t="s">
        <v>256</v>
      </c>
      <c r="M146" s="9" t="s">
        <v>256</v>
      </c>
      <c r="P146" s="9" t="s">
        <v>256</v>
      </c>
      <c r="R146" s="9" t="s">
        <v>256</v>
      </c>
      <c r="V146" s="9" t="s">
        <v>256</v>
      </c>
      <c r="W146" s="9" t="s">
        <v>256</v>
      </c>
      <c r="X146" s="9" t="s">
        <v>256</v>
      </c>
      <c r="AS146" s="9" t="s">
        <v>257</v>
      </c>
    </row>
    <row r="147" spans="1:45" x14ac:dyDescent="0.2">
      <c r="A147" s="9">
        <v>410040</v>
      </c>
      <c r="B147" s="9" t="s">
        <v>157</v>
      </c>
      <c r="L147" s="9" t="s">
        <v>256</v>
      </c>
      <c r="O147" s="9" t="s">
        <v>256</v>
      </c>
      <c r="R147" s="9" t="s">
        <v>256</v>
      </c>
      <c r="S147" s="9" t="s">
        <v>256</v>
      </c>
      <c r="T147" s="9" t="s">
        <v>256</v>
      </c>
      <c r="U147" s="9" t="s">
        <v>256</v>
      </c>
      <c r="V147" s="9" t="s">
        <v>256</v>
      </c>
      <c r="W147" s="9" t="s">
        <v>256</v>
      </c>
      <c r="AS147" s="9" t="s">
        <v>257</v>
      </c>
    </row>
    <row r="148" spans="1:45" x14ac:dyDescent="0.2">
      <c r="A148" s="9">
        <v>410293</v>
      </c>
      <c r="B148" s="9" t="s">
        <v>157</v>
      </c>
      <c r="H148" s="9" t="s">
        <v>256</v>
      </c>
      <c r="J148" s="9" t="s">
        <v>256</v>
      </c>
      <c r="L148" s="9" t="s">
        <v>256</v>
      </c>
      <c r="R148" s="9" t="s">
        <v>256</v>
      </c>
      <c r="S148" s="9" t="s">
        <v>256</v>
      </c>
      <c r="T148" s="9" t="s">
        <v>256</v>
      </c>
      <c r="U148" s="9" t="s">
        <v>256</v>
      </c>
      <c r="V148" s="9" t="s">
        <v>256</v>
      </c>
      <c r="AS148" s="9" t="s">
        <v>257</v>
      </c>
    </row>
    <row r="149" spans="1:45" x14ac:dyDescent="0.2">
      <c r="A149" s="9">
        <v>410656</v>
      </c>
      <c r="B149" s="9" t="s">
        <v>157</v>
      </c>
      <c r="I149" s="9" t="s">
        <v>256</v>
      </c>
      <c r="N149" s="9" t="s">
        <v>256</v>
      </c>
      <c r="R149" s="9" t="s">
        <v>256</v>
      </c>
      <c r="T149" s="9" t="s">
        <v>256</v>
      </c>
      <c r="U149" s="9" t="s">
        <v>256</v>
      </c>
      <c r="V149" s="9" t="s">
        <v>256</v>
      </c>
      <c r="W149" s="9" t="s">
        <v>256</v>
      </c>
      <c r="X149" s="9" t="s">
        <v>256</v>
      </c>
      <c r="AS149" s="9" t="s">
        <v>257</v>
      </c>
    </row>
    <row r="150" spans="1:45" x14ac:dyDescent="0.2">
      <c r="A150" s="9">
        <v>410801</v>
      </c>
      <c r="B150" s="9" t="s">
        <v>157</v>
      </c>
      <c r="E150" s="9" t="s">
        <v>256</v>
      </c>
      <c r="G150" s="9" t="s">
        <v>256</v>
      </c>
      <c r="J150" s="9" t="s">
        <v>256</v>
      </c>
      <c r="L150" s="9" t="s">
        <v>256</v>
      </c>
      <c r="O150" s="9" t="s">
        <v>256</v>
      </c>
      <c r="P150" s="9" t="s">
        <v>256</v>
      </c>
      <c r="Q150" s="9" t="s">
        <v>256</v>
      </c>
      <c r="R150" s="9" t="s">
        <v>256</v>
      </c>
      <c r="S150" s="9" t="s">
        <v>256</v>
      </c>
      <c r="V150" s="9" t="s">
        <v>256</v>
      </c>
      <c r="AS150" s="9" t="s">
        <v>257</v>
      </c>
    </row>
    <row r="151" spans="1:45" x14ac:dyDescent="0.2">
      <c r="A151" s="9">
        <v>411146</v>
      </c>
      <c r="B151" s="9" t="s">
        <v>157</v>
      </c>
      <c r="D151" s="9" t="s">
        <v>256</v>
      </c>
      <c r="I151" s="9" t="s">
        <v>256</v>
      </c>
      <c r="L151" s="9" t="s">
        <v>256</v>
      </c>
      <c r="N151" s="9" t="s">
        <v>256</v>
      </c>
      <c r="P151" s="9" t="s">
        <v>256</v>
      </c>
      <c r="Q151" s="9" t="s">
        <v>256</v>
      </c>
      <c r="R151" s="9" t="s">
        <v>256</v>
      </c>
      <c r="S151" s="9" t="s">
        <v>256</v>
      </c>
      <c r="T151" s="9" t="s">
        <v>256</v>
      </c>
      <c r="U151" s="9" t="s">
        <v>256</v>
      </c>
      <c r="V151" s="9" t="s">
        <v>256</v>
      </c>
      <c r="W151" s="9" t="s">
        <v>256</v>
      </c>
      <c r="X151" s="9" t="s">
        <v>256</v>
      </c>
      <c r="AS151" s="9" t="s">
        <v>257</v>
      </c>
    </row>
    <row r="152" spans="1:45" x14ac:dyDescent="0.2">
      <c r="A152" s="9">
        <v>411209</v>
      </c>
      <c r="B152" s="9" t="s">
        <v>157</v>
      </c>
      <c r="H152" s="9" t="s">
        <v>256</v>
      </c>
      <c r="I152" s="9" t="s">
        <v>256</v>
      </c>
      <c r="J152" s="9" t="s">
        <v>256</v>
      </c>
      <c r="M152" s="9" t="s">
        <v>256</v>
      </c>
      <c r="N152" s="9" t="s">
        <v>256</v>
      </c>
      <c r="R152" s="9" t="s">
        <v>256</v>
      </c>
      <c r="T152" s="9" t="s">
        <v>256</v>
      </c>
      <c r="U152" s="9" t="s">
        <v>256</v>
      </c>
      <c r="W152" s="9" t="s">
        <v>256</v>
      </c>
      <c r="AS152" s="9" t="s">
        <v>257</v>
      </c>
    </row>
    <row r="153" spans="1:45" x14ac:dyDescent="0.2">
      <c r="A153" s="9">
        <v>411404</v>
      </c>
      <c r="B153" s="9" t="s">
        <v>157</v>
      </c>
      <c r="I153" s="9" t="s">
        <v>256</v>
      </c>
      <c r="L153" s="9" t="s">
        <v>256</v>
      </c>
      <c r="O153" s="9" t="s">
        <v>256</v>
      </c>
      <c r="P153" s="9" t="s">
        <v>256</v>
      </c>
      <c r="Q153" s="9" t="s">
        <v>256</v>
      </c>
      <c r="R153" s="9" t="s">
        <v>256</v>
      </c>
      <c r="T153" s="9" t="s">
        <v>256</v>
      </c>
      <c r="U153" s="9" t="s">
        <v>256</v>
      </c>
      <c r="V153" s="9" t="s">
        <v>256</v>
      </c>
      <c r="W153" s="9" t="s">
        <v>256</v>
      </c>
      <c r="AS153" s="9" t="s">
        <v>257</v>
      </c>
    </row>
    <row r="154" spans="1:45" x14ac:dyDescent="0.2">
      <c r="A154" s="9">
        <v>411623</v>
      </c>
      <c r="B154" s="9" t="s">
        <v>157</v>
      </c>
      <c r="F154" s="9" t="s">
        <v>256</v>
      </c>
      <c r="K154" s="9" t="s">
        <v>256</v>
      </c>
      <c r="L154" s="9" t="s">
        <v>256</v>
      </c>
      <c r="P154" s="9" t="s">
        <v>256</v>
      </c>
      <c r="R154" s="9" t="s">
        <v>256</v>
      </c>
      <c r="T154" s="9" t="s">
        <v>256</v>
      </c>
      <c r="U154" s="9" t="s">
        <v>256</v>
      </c>
      <c r="V154" s="9" t="s">
        <v>256</v>
      </c>
      <c r="W154" s="9" t="s">
        <v>256</v>
      </c>
      <c r="X154" s="9" t="s">
        <v>256</v>
      </c>
      <c r="AS154" s="9" t="s">
        <v>257</v>
      </c>
    </row>
    <row r="155" spans="1:45" x14ac:dyDescent="0.2">
      <c r="A155" s="9">
        <v>411849</v>
      </c>
      <c r="B155" s="9" t="s">
        <v>157</v>
      </c>
      <c r="N155" s="9" t="s">
        <v>256</v>
      </c>
      <c r="T155" s="9" t="s">
        <v>256</v>
      </c>
      <c r="U155" s="9" t="s">
        <v>256</v>
      </c>
      <c r="W155" s="9" t="s">
        <v>256</v>
      </c>
      <c r="X155" s="9" t="s">
        <v>256</v>
      </c>
      <c r="AS155" s="9" t="s">
        <v>257</v>
      </c>
    </row>
    <row r="156" spans="1:45" x14ac:dyDescent="0.2">
      <c r="A156" s="9">
        <v>411934</v>
      </c>
      <c r="B156" s="9" t="s">
        <v>157</v>
      </c>
      <c r="E156" s="9" t="s">
        <v>256</v>
      </c>
      <c r="I156" s="9" t="s">
        <v>256</v>
      </c>
      <c r="J156" s="9" t="s">
        <v>256</v>
      </c>
      <c r="K156" s="9" t="s">
        <v>256</v>
      </c>
      <c r="N156" s="9" t="s">
        <v>256</v>
      </c>
      <c r="O156" s="9" t="s">
        <v>256</v>
      </c>
      <c r="P156" s="9" t="s">
        <v>256</v>
      </c>
      <c r="Q156" s="9" t="s">
        <v>256</v>
      </c>
      <c r="R156" s="9" t="s">
        <v>256</v>
      </c>
      <c r="T156" s="9" t="s">
        <v>256</v>
      </c>
      <c r="U156" s="9" t="s">
        <v>256</v>
      </c>
      <c r="V156" s="9" t="s">
        <v>256</v>
      </c>
      <c r="X156" s="9" t="s">
        <v>256</v>
      </c>
      <c r="AS156" s="9" t="s">
        <v>257</v>
      </c>
    </row>
    <row r="157" spans="1:45" x14ac:dyDescent="0.2">
      <c r="A157" s="9">
        <v>412107</v>
      </c>
      <c r="B157" s="9" t="s">
        <v>157</v>
      </c>
      <c r="L157" s="9" t="s">
        <v>256</v>
      </c>
      <c r="N157" s="9" t="s">
        <v>256</v>
      </c>
      <c r="R157" s="9" t="s">
        <v>256</v>
      </c>
      <c r="S157" s="9" t="s">
        <v>256</v>
      </c>
      <c r="T157" s="9" t="s">
        <v>256</v>
      </c>
      <c r="U157" s="9" t="s">
        <v>256</v>
      </c>
      <c r="V157" s="9" t="s">
        <v>256</v>
      </c>
      <c r="W157" s="9" t="s">
        <v>256</v>
      </c>
      <c r="AS157" s="9" t="s">
        <v>257</v>
      </c>
    </row>
    <row r="158" spans="1:45" x14ac:dyDescent="0.2">
      <c r="A158" s="9">
        <v>412111</v>
      </c>
      <c r="B158" s="9" t="s">
        <v>157</v>
      </c>
      <c r="J158" s="9" t="s">
        <v>256</v>
      </c>
      <c r="R158" s="9" t="s">
        <v>256</v>
      </c>
      <c r="S158" s="9" t="s">
        <v>256</v>
      </c>
      <c r="T158" s="9" t="s">
        <v>256</v>
      </c>
      <c r="U158" s="9" t="s">
        <v>256</v>
      </c>
      <c r="W158" s="9" t="s">
        <v>256</v>
      </c>
      <c r="AS158" s="9" t="s">
        <v>257</v>
      </c>
    </row>
    <row r="159" spans="1:45" x14ac:dyDescent="0.2">
      <c r="A159" s="9">
        <v>412156</v>
      </c>
      <c r="B159" s="9" t="s">
        <v>157</v>
      </c>
      <c r="Q159" s="9" t="s">
        <v>256</v>
      </c>
      <c r="S159" s="9" t="s">
        <v>256</v>
      </c>
      <c r="T159" s="9" t="s">
        <v>256</v>
      </c>
      <c r="V159" s="9" t="s">
        <v>256</v>
      </c>
      <c r="W159" s="9" t="s">
        <v>256</v>
      </c>
      <c r="X159" s="9" t="s">
        <v>256</v>
      </c>
      <c r="AS159" s="9" t="s">
        <v>257</v>
      </c>
    </row>
    <row r="160" spans="1:45" x14ac:dyDescent="0.2">
      <c r="A160" s="9">
        <v>412209</v>
      </c>
      <c r="B160" s="9" t="s">
        <v>157</v>
      </c>
      <c r="D160" s="9" t="s">
        <v>256</v>
      </c>
      <c r="J160" s="9" t="s">
        <v>256</v>
      </c>
      <c r="L160" s="9" t="s">
        <v>256</v>
      </c>
      <c r="M160" s="9" t="s">
        <v>256</v>
      </c>
      <c r="N160" s="9" t="s">
        <v>256</v>
      </c>
      <c r="P160" s="9" t="s">
        <v>256</v>
      </c>
      <c r="Q160" s="9" t="s">
        <v>256</v>
      </c>
      <c r="R160" s="9" t="s">
        <v>256</v>
      </c>
      <c r="S160" s="9" t="s">
        <v>256</v>
      </c>
      <c r="T160" s="9" t="s">
        <v>256</v>
      </c>
      <c r="U160" s="9" t="s">
        <v>256</v>
      </c>
      <c r="V160" s="9" t="s">
        <v>256</v>
      </c>
      <c r="W160" s="9" t="s">
        <v>256</v>
      </c>
      <c r="AS160" s="9" t="s">
        <v>257</v>
      </c>
    </row>
    <row r="161" spans="1:45" x14ac:dyDescent="0.2">
      <c r="A161" s="9">
        <v>412525</v>
      </c>
      <c r="B161" s="9" t="s">
        <v>157</v>
      </c>
      <c r="H161" s="9" t="s">
        <v>256</v>
      </c>
      <c r="K161" s="9" t="s">
        <v>256</v>
      </c>
      <c r="L161" s="9" t="s">
        <v>256</v>
      </c>
      <c r="N161" s="9" t="s">
        <v>256</v>
      </c>
      <c r="O161" s="9" t="s">
        <v>256</v>
      </c>
      <c r="P161" s="9" t="s">
        <v>256</v>
      </c>
      <c r="Q161" s="9" t="s">
        <v>256</v>
      </c>
      <c r="R161" s="9" t="s">
        <v>256</v>
      </c>
      <c r="S161" s="9" t="s">
        <v>256</v>
      </c>
      <c r="T161" s="9" t="s">
        <v>256</v>
      </c>
      <c r="U161" s="9" t="s">
        <v>256</v>
      </c>
      <c r="V161" s="9" t="s">
        <v>256</v>
      </c>
      <c r="W161" s="9" t="s">
        <v>256</v>
      </c>
      <c r="X161" s="9" t="s">
        <v>256</v>
      </c>
      <c r="AS161" s="9" t="s">
        <v>257</v>
      </c>
    </row>
    <row r="162" spans="1:45" x14ac:dyDescent="0.2">
      <c r="A162" s="9">
        <v>412589</v>
      </c>
      <c r="B162" s="9" t="s">
        <v>157</v>
      </c>
      <c r="O162" s="9" t="s">
        <v>256</v>
      </c>
      <c r="T162" s="9" t="s">
        <v>256</v>
      </c>
      <c r="U162" s="9" t="s">
        <v>256</v>
      </c>
      <c r="V162" s="9" t="s">
        <v>256</v>
      </c>
      <c r="W162" s="9" t="s">
        <v>256</v>
      </c>
      <c r="X162" s="9" t="s">
        <v>256</v>
      </c>
      <c r="AS162" s="9" t="s">
        <v>257</v>
      </c>
    </row>
    <row r="163" spans="1:45" x14ac:dyDescent="0.2">
      <c r="A163" s="9">
        <v>412716</v>
      </c>
      <c r="B163" s="9" t="s">
        <v>157</v>
      </c>
      <c r="J163" s="9" t="s">
        <v>256</v>
      </c>
      <c r="L163" s="9" t="s">
        <v>256</v>
      </c>
      <c r="N163" s="9" t="s">
        <v>256</v>
      </c>
      <c r="O163" s="9" t="s">
        <v>256</v>
      </c>
      <c r="P163" s="9">
        <v>2</v>
      </c>
      <c r="Q163" s="9" t="s">
        <v>256</v>
      </c>
      <c r="R163" s="9" t="s">
        <v>256</v>
      </c>
      <c r="T163" s="9" t="s">
        <v>256</v>
      </c>
      <c r="U163" s="9" t="s">
        <v>256</v>
      </c>
      <c r="V163" s="9" t="s">
        <v>256</v>
      </c>
      <c r="W163" s="9" t="s">
        <v>256</v>
      </c>
      <c r="X163" s="9" t="s">
        <v>256</v>
      </c>
      <c r="AS163" s="9" t="s">
        <v>257</v>
      </c>
    </row>
    <row r="164" spans="1:45" x14ac:dyDescent="0.2">
      <c r="A164" s="9">
        <v>412784</v>
      </c>
      <c r="B164" s="9" t="s">
        <v>157</v>
      </c>
      <c r="L164" s="9" t="s">
        <v>256</v>
      </c>
      <c r="N164" s="9" t="s">
        <v>256</v>
      </c>
      <c r="P164" s="9" t="s">
        <v>256</v>
      </c>
      <c r="R164" s="9" t="s">
        <v>256</v>
      </c>
      <c r="W164" s="9" t="s">
        <v>256</v>
      </c>
      <c r="AS164" s="9" t="s">
        <v>257</v>
      </c>
    </row>
    <row r="165" spans="1:45" x14ac:dyDescent="0.2">
      <c r="A165" s="9">
        <v>412871</v>
      </c>
      <c r="B165" s="9" t="s">
        <v>157</v>
      </c>
      <c r="I165" s="9" t="s">
        <v>256</v>
      </c>
      <c r="R165" s="9" t="s">
        <v>256</v>
      </c>
      <c r="T165" s="9" t="s">
        <v>256</v>
      </c>
      <c r="U165" s="9" t="s">
        <v>256</v>
      </c>
      <c r="W165" s="9" t="s">
        <v>256</v>
      </c>
      <c r="AS165" s="9" t="s">
        <v>257</v>
      </c>
    </row>
    <row r="166" spans="1:45" x14ac:dyDescent="0.2">
      <c r="A166" s="9">
        <v>412881</v>
      </c>
      <c r="B166" s="9" t="s">
        <v>157</v>
      </c>
      <c r="N166" s="9" t="s">
        <v>256</v>
      </c>
      <c r="P166" s="9" t="s">
        <v>256</v>
      </c>
      <c r="U166" s="9" t="s">
        <v>256</v>
      </c>
      <c r="W166" s="9" t="s">
        <v>256</v>
      </c>
      <c r="X166" s="9" t="s">
        <v>256</v>
      </c>
      <c r="AS166" s="9" t="s">
        <v>257</v>
      </c>
    </row>
    <row r="167" spans="1:45" x14ac:dyDescent="0.2">
      <c r="A167" s="9">
        <v>412885</v>
      </c>
      <c r="B167" s="9" t="s">
        <v>157</v>
      </c>
      <c r="G167" s="9" t="s">
        <v>256</v>
      </c>
      <c r="J167" s="9" t="s">
        <v>256</v>
      </c>
      <c r="K167" s="9" t="s">
        <v>256</v>
      </c>
      <c r="M167" s="9" t="s">
        <v>256</v>
      </c>
      <c r="O167" s="9" t="s">
        <v>256</v>
      </c>
      <c r="P167" s="9" t="s">
        <v>256</v>
      </c>
      <c r="Q167" s="9" t="s">
        <v>256</v>
      </c>
      <c r="R167" s="9" t="s">
        <v>256</v>
      </c>
      <c r="T167" s="9" t="s">
        <v>256</v>
      </c>
      <c r="U167" s="9" t="s">
        <v>256</v>
      </c>
      <c r="V167" s="9" t="s">
        <v>256</v>
      </c>
      <c r="W167" s="9" t="s">
        <v>256</v>
      </c>
      <c r="AS167" s="9" t="s">
        <v>257</v>
      </c>
    </row>
    <row r="168" spans="1:45" x14ac:dyDescent="0.2">
      <c r="A168" s="9">
        <v>413180</v>
      </c>
      <c r="B168" s="9" t="s">
        <v>157</v>
      </c>
      <c r="G168" s="9" t="s">
        <v>256</v>
      </c>
      <c r="M168" s="9" t="s">
        <v>256</v>
      </c>
      <c r="R168" s="9" t="s">
        <v>256</v>
      </c>
      <c r="U168" s="9" t="s">
        <v>256</v>
      </c>
      <c r="W168" s="9" t="s">
        <v>256</v>
      </c>
      <c r="AS168" s="9" t="s">
        <v>257</v>
      </c>
    </row>
    <row r="169" spans="1:45" x14ac:dyDescent="0.2">
      <c r="A169" s="9">
        <v>413188</v>
      </c>
      <c r="B169" s="9" t="s">
        <v>157</v>
      </c>
      <c r="L169" s="9" t="s">
        <v>256</v>
      </c>
      <c r="Q169" s="9" t="s">
        <v>256</v>
      </c>
      <c r="R169" s="9" t="s">
        <v>256</v>
      </c>
      <c r="W169" s="9" t="s">
        <v>256</v>
      </c>
      <c r="X169" s="9" t="s">
        <v>256</v>
      </c>
      <c r="AS169" s="9" t="s">
        <v>257</v>
      </c>
    </row>
    <row r="170" spans="1:45" x14ac:dyDescent="0.2">
      <c r="A170" s="9">
        <v>413241</v>
      </c>
      <c r="B170" s="9" t="s">
        <v>157</v>
      </c>
      <c r="H170" s="9" t="s">
        <v>256</v>
      </c>
      <c r="J170" s="9" t="s">
        <v>256</v>
      </c>
      <c r="R170" s="9" t="s">
        <v>256</v>
      </c>
      <c r="S170" s="9" t="s">
        <v>256</v>
      </c>
      <c r="U170" s="9" t="s">
        <v>256</v>
      </c>
      <c r="AS170" s="9" t="s">
        <v>257</v>
      </c>
    </row>
    <row r="171" spans="1:45" x14ac:dyDescent="0.2">
      <c r="A171" s="9">
        <v>413388</v>
      </c>
      <c r="B171" s="9" t="s">
        <v>157</v>
      </c>
      <c r="L171" s="9" t="s">
        <v>256</v>
      </c>
      <c r="Q171" s="9" t="s">
        <v>256</v>
      </c>
      <c r="R171" s="9" t="s">
        <v>256</v>
      </c>
      <c r="W171" s="9" t="s">
        <v>256</v>
      </c>
      <c r="X171" s="9" t="s">
        <v>256</v>
      </c>
      <c r="AS171" s="9" t="s">
        <v>257</v>
      </c>
    </row>
    <row r="172" spans="1:45" x14ac:dyDescent="0.2">
      <c r="A172" s="9">
        <v>413539</v>
      </c>
      <c r="B172" s="9" t="s">
        <v>157</v>
      </c>
      <c r="I172" s="9" t="s">
        <v>256</v>
      </c>
      <c r="J172" s="9" t="s">
        <v>256</v>
      </c>
      <c r="Q172" s="9" t="s">
        <v>256</v>
      </c>
      <c r="R172" s="9" t="s">
        <v>256</v>
      </c>
      <c r="T172" s="9" t="s">
        <v>256</v>
      </c>
      <c r="X172" s="9" t="s">
        <v>256</v>
      </c>
      <c r="AS172" s="9" t="s">
        <v>257</v>
      </c>
    </row>
    <row r="173" spans="1:45" x14ac:dyDescent="0.2">
      <c r="A173" s="9">
        <v>413633</v>
      </c>
      <c r="B173" s="9" t="s">
        <v>157</v>
      </c>
      <c r="L173" s="9" t="s">
        <v>256</v>
      </c>
      <c r="N173" s="9" t="s">
        <v>256</v>
      </c>
      <c r="P173" s="9" t="s">
        <v>256</v>
      </c>
      <c r="Q173" s="9" t="s">
        <v>256</v>
      </c>
      <c r="R173" s="9" t="s">
        <v>256</v>
      </c>
      <c r="S173" s="9" t="s">
        <v>256</v>
      </c>
      <c r="T173" s="9" t="s">
        <v>256</v>
      </c>
      <c r="U173" s="9" t="s">
        <v>256</v>
      </c>
      <c r="V173" s="9" t="s">
        <v>256</v>
      </c>
      <c r="X173" s="9" t="s">
        <v>256</v>
      </c>
      <c r="AS173" s="9" t="s">
        <v>257</v>
      </c>
    </row>
    <row r="174" spans="1:45" x14ac:dyDescent="0.2">
      <c r="A174" s="9">
        <v>413661</v>
      </c>
      <c r="B174" s="9" t="s">
        <v>157</v>
      </c>
      <c r="J174" s="9" t="s">
        <v>256</v>
      </c>
      <c r="K174" s="9" t="s">
        <v>256</v>
      </c>
      <c r="L174" s="9" t="s">
        <v>256</v>
      </c>
      <c r="O174" s="9" t="s">
        <v>256</v>
      </c>
      <c r="R174" s="9" t="s">
        <v>256</v>
      </c>
      <c r="AS174" s="9" t="s">
        <v>257</v>
      </c>
    </row>
    <row r="175" spans="1:45" x14ac:dyDescent="0.2">
      <c r="A175" s="9">
        <v>413697</v>
      </c>
      <c r="B175" s="9" t="s">
        <v>157</v>
      </c>
      <c r="R175" s="9" t="s">
        <v>256</v>
      </c>
      <c r="T175" s="9" t="s">
        <v>256</v>
      </c>
      <c r="U175" s="9" t="s">
        <v>256</v>
      </c>
      <c r="W175" s="9" t="s">
        <v>256</v>
      </c>
      <c r="X175" s="9" t="s">
        <v>256</v>
      </c>
      <c r="AS175" s="9" t="s">
        <v>257</v>
      </c>
    </row>
    <row r="176" spans="1:45" x14ac:dyDescent="0.2">
      <c r="A176" s="9">
        <v>413725</v>
      </c>
      <c r="B176" s="9" t="s">
        <v>157</v>
      </c>
      <c r="M176" s="9" t="s">
        <v>256</v>
      </c>
      <c r="P176" s="9" t="s">
        <v>256</v>
      </c>
      <c r="Q176" s="9" t="s">
        <v>256</v>
      </c>
      <c r="R176" s="9" t="s">
        <v>256</v>
      </c>
      <c r="S176" s="9" t="s">
        <v>256</v>
      </c>
      <c r="U176" s="9" t="s">
        <v>256</v>
      </c>
      <c r="W176" s="9" t="s">
        <v>256</v>
      </c>
      <c r="X176" s="9" t="s">
        <v>256</v>
      </c>
      <c r="AS176" s="9" t="s">
        <v>257</v>
      </c>
    </row>
    <row r="177" spans="1:45" x14ac:dyDescent="0.2">
      <c r="A177" s="9">
        <v>413738</v>
      </c>
      <c r="B177" s="9" t="s">
        <v>157</v>
      </c>
      <c r="C177" s="9" t="s">
        <v>256</v>
      </c>
      <c r="G177" s="9" t="s">
        <v>256</v>
      </c>
      <c r="I177" s="9" t="s">
        <v>256</v>
      </c>
      <c r="L177" s="9" t="s">
        <v>256</v>
      </c>
      <c r="N177" s="9" t="s">
        <v>256</v>
      </c>
      <c r="O177" s="9" t="s">
        <v>256</v>
      </c>
      <c r="P177" s="9" t="s">
        <v>256</v>
      </c>
      <c r="Q177" s="9" t="s">
        <v>256</v>
      </c>
      <c r="S177" s="9" t="s">
        <v>256</v>
      </c>
      <c r="T177" s="9" t="s">
        <v>256</v>
      </c>
      <c r="V177" s="9" t="s">
        <v>256</v>
      </c>
      <c r="W177" s="9" t="s">
        <v>256</v>
      </c>
      <c r="X177" s="9" t="s">
        <v>256</v>
      </c>
      <c r="AS177" s="9" t="s">
        <v>257</v>
      </c>
    </row>
    <row r="178" spans="1:45" x14ac:dyDescent="0.2">
      <c r="A178" s="9">
        <v>414150</v>
      </c>
      <c r="B178" s="9" t="s">
        <v>157</v>
      </c>
      <c r="I178" s="9" t="s">
        <v>256</v>
      </c>
      <c r="J178" s="9" t="s">
        <v>256</v>
      </c>
      <c r="K178" s="9" t="s">
        <v>256</v>
      </c>
      <c r="L178" s="9" t="s">
        <v>256</v>
      </c>
      <c r="N178" s="9" t="s">
        <v>256</v>
      </c>
      <c r="O178" s="9" t="s">
        <v>256</v>
      </c>
      <c r="Q178" s="9" t="s">
        <v>256</v>
      </c>
      <c r="R178" s="9" t="s">
        <v>256</v>
      </c>
      <c r="S178" s="9" t="s">
        <v>256</v>
      </c>
      <c r="T178" s="9" t="s">
        <v>256</v>
      </c>
      <c r="U178" s="9" t="s">
        <v>256</v>
      </c>
      <c r="V178" s="9" t="s">
        <v>256</v>
      </c>
      <c r="W178" s="9" t="s">
        <v>256</v>
      </c>
      <c r="X178" s="9" t="s">
        <v>256</v>
      </c>
      <c r="AS178" s="9" t="s">
        <v>257</v>
      </c>
    </row>
    <row r="179" spans="1:45" x14ac:dyDescent="0.2">
      <c r="A179" s="9">
        <v>414276</v>
      </c>
      <c r="B179" s="9" t="s">
        <v>157</v>
      </c>
      <c r="G179" s="9" t="s">
        <v>256</v>
      </c>
      <c r="K179" s="9" t="s">
        <v>256</v>
      </c>
      <c r="M179" s="9" t="s">
        <v>256</v>
      </c>
      <c r="P179" s="9" t="s">
        <v>256</v>
      </c>
      <c r="Q179" s="9" t="s">
        <v>256</v>
      </c>
      <c r="R179" s="9" t="s">
        <v>256</v>
      </c>
      <c r="T179" s="9" t="s">
        <v>256</v>
      </c>
      <c r="U179" s="9" t="s">
        <v>256</v>
      </c>
      <c r="V179" s="9" t="s">
        <v>256</v>
      </c>
      <c r="W179" s="9" t="s">
        <v>256</v>
      </c>
      <c r="X179" s="9" t="s">
        <v>256</v>
      </c>
      <c r="AS179" s="9" t="s">
        <v>257</v>
      </c>
    </row>
    <row r="180" spans="1:45" x14ac:dyDescent="0.2">
      <c r="A180" s="9">
        <v>414285</v>
      </c>
      <c r="B180" s="9" t="s">
        <v>157</v>
      </c>
      <c r="J180" s="9" t="s">
        <v>256</v>
      </c>
      <c r="L180" s="9" t="s">
        <v>256</v>
      </c>
      <c r="M180" s="9" t="s">
        <v>256</v>
      </c>
      <c r="N180" s="9" t="s">
        <v>256</v>
      </c>
      <c r="O180" s="9" t="s">
        <v>256</v>
      </c>
      <c r="R180" s="9" t="s">
        <v>256</v>
      </c>
      <c r="T180" s="9" t="s">
        <v>256</v>
      </c>
      <c r="U180" s="9" t="s">
        <v>256</v>
      </c>
      <c r="W180" s="9" t="s">
        <v>256</v>
      </c>
      <c r="AS180" s="9" t="s">
        <v>257</v>
      </c>
    </row>
    <row r="181" spans="1:45" x14ac:dyDescent="0.2">
      <c r="A181" s="9">
        <v>414291</v>
      </c>
      <c r="B181" s="9" t="s">
        <v>157</v>
      </c>
      <c r="K181" s="9" t="s">
        <v>256</v>
      </c>
      <c r="N181" s="9" t="s">
        <v>256</v>
      </c>
      <c r="O181" s="9" t="s">
        <v>256</v>
      </c>
      <c r="U181" s="9" t="s">
        <v>256</v>
      </c>
      <c r="W181" s="9" t="s">
        <v>256</v>
      </c>
      <c r="AS181" s="9" t="s">
        <v>257</v>
      </c>
    </row>
    <row r="182" spans="1:45" x14ac:dyDescent="0.2">
      <c r="A182" s="9">
        <v>414303</v>
      </c>
      <c r="B182" s="9" t="s">
        <v>157</v>
      </c>
      <c r="H182" s="9" t="s">
        <v>256</v>
      </c>
      <c r="L182" s="9" t="s">
        <v>256</v>
      </c>
      <c r="O182" s="9" t="s">
        <v>256</v>
      </c>
      <c r="P182" s="9" t="s">
        <v>256</v>
      </c>
      <c r="Q182" s="9" t="s">
        <v>256</v>
      </c>
      <c r="R182" s="9" t="s">
        <v>256</v>
      </c>
      <c r="S182" s="9" t="s">
        <v>256</v>
      </c>
      <c r="W182" s="9" t="s">
        <v>256</v>
      </c>
      <c r="AS182" s="9" t="s">
        <v>257</v>
      </c>
    </row>
    <row r="183" spans="1:45" x14ac:dyDescent="0.2">
      <c r="A183" s="9">
        <v>414339</v>
      </c>
      <c r="B183" s="9" t="s">
        <v>157</v>
      </c>
      <c r="L183" s="9" t="s">
        <v>256</v>
      </c>
      <c r="Q183" s="9" t="s">
        <v>256</v>
      </c>
      <c r="R183" s="9" t="s">
        <v>256</v>
      </c>
      <c r="W183" s="9" t="s">
        <v>256</v>
      </c>
      <c r="X183" s="9" t="s">
        <v>256</v>
      </c>
      <c r="AS183" s="9" t="s">
        <v>257</v>
      </c>
    </row>
    <row r="184" spans="1:45" x14ac:dyDescent="0.2">
      <c r="A184" s="9">
        <v>414502</v>
      </c>
      <c r="B184" s="9" t="s">
        <v>157</v>
      </c>
      <c r="I184" s="9" t="s">
        <v>256</v>
      </c>
      <c r="K184" s="9" t="s">
        <v>256</v>
      </c>
      <c r="L184" s="9" t="s">
        <v>256</v>
      </c>
      <c r="N184" s="9" t="s">
        <v>256</v>
      </c>
      <c r="Q184" s="9" t="s">
        <v>256</v>
      </c>
      <c r="R184" s="9" t="s">
        <v>256</v>
      </c>
      <c r="S184" s="9" t="s">
        <v>256</v>
      </c>
      <c r="T184" s="9" t="s">
        <v>256</v>
      </c>
      <c r="U184" s="9" t="s">
        <v>256</v>
      </c>
      <c r="V184" s="9" t="s">
        <v>256</v>
      </c>
      <c r="W184" s="9" t="s">
        <v>256</v>
      </c>
      <c r="X184" s="9" t="s">
        <v>256</v>
      </c>
      <c r="AS184" s="9" t="s">
        <v>257</v>
      </c>
    </row>
    <row r="185" spans="1:45" x14ac:dyDescent="0.2">
      <c r="A185" s="9">
        <v>414641</v>
      </c>
      <c r="B185" s="9" t="s">
        <v>157</v>
      </c>
      <c r="E185" s="9" t="s">
        <v>256</v>
      </c>
      <c r="J185" s="9" t="s">
        <v>256</v>
      </c>
      <c r="L185" s="9" t="s">
        <v>256</v>
      </c>
      <c r="N185" s="9" t="s">
        <v>256</v>
      </c>
      <c r="O185" s="9" t="s">
        <v>256</v>
      </c>
      <c r="P185" s="9" t="s">
        <v>256</v>
      </c>
      <c r="Q185" s="9" t="s">
        <v>256</v>
      </c>
      <c r="R185" s="9" t="s">
        <v>256</v>
      </c>
      <c r="T185" s="9" t="s">
        <v>256</v>
      </c>
      <c r="U185" s="9" t="s">
        <v>256</v>
      </c>
      <c r="V185" s="9" t="s">
        <v>256</v>
      </c>
      <c r="X185" s="9" t="s">
        <v>256</v>
      </c>
      <c r="AS185" s="9" t="s">
        <v>257</v>
      </c>
    </row>
    <row r="186" spans="1:45" x14ac:dyDescent="0.2">
      <c r="A186" s="9">
        <v>414725</v>
      </c>
      <c r="B186" s="9" t="s">
        <v>157</v>
      </c>
      <c r="G186" s="9" t="s">
        <v>256</v>
      </c>
      <c r="H186" s="9" t="s">
        <v>256</v>
      </c>
      <c r="L186" s="9" t="s">
        <v>256</v>
      </c>
      <c r="P186" s="9" t="s">
        <v>256</v>
      </c>
      <c r="R186" s="9" t="s">
        <v>256</v>
      </c>
      <c r="S186" s="9" t="s">
        <v>256</v>
      </c>
      <c r="T186" s="9" t="s">
        <v>256</v>
      </c>
      <c r="U186" s="9" t="s">
        <v>256</v>
      </c>
      <c r="V186" s="9" t="s">
        <v>256</v>
      </c>
      <c r="W186" s="9" t="s">
        <v>256</v>
      </c>
      <c r="X186" s="9" t="s">
        <v>256</v>
      </c>
      <c r="AS186" s="9" t="s">
        <v>257</v>
      </c>
    </row>
    <row r="187" spans="1:45" x14ac:dyDescent="0.2">
      <c r="A187" s="9">
        <v>414746</v>
      </c>
      <c r="B187" s="9" t="s">
        <v>157</v>
      </c>
      <c r="G187" s="9" t="s">
        <v>256</v>
      </c>
      <c r="J187" s="9" t="s">
        <v>256</v>
      </c>
      <c r="L187" s="9" t="s">
        <v>256</v>
      </c>
      <c r="O187" s="9" t="s">
        <v>256</v>
      </c>
      <c r="P187" s="9" t="s">
        <v>256</v>
      </c>
      <c r="R187" s="9" t="s">
        <v>256</v>
      </c>
      <c r="S187" s="9" t="s">
        <v>256</v>
      </c>
      <c r="AS187" s="9" t="s">
        <v>257</v>
      </c>
    </row>
    <row r="188" spans="1:45" x14ac:dyDescent="0.2">
      <c r="A188" s="9">
        <v>414766</v>
      </c>
      <c r="B188" s="9" t="s">
        <v>157</v>
      </c>
      <c r="H188" s="9" t="s">
        <v>256</v>
      </c>
      <c r="J188" s="9" t="s">
        <v>256</v>
      </c>
      <c r="K188" s="9" t="s">
        <v>256</v>
      </c>
      <c r="L188" s="9" t="s">
        <v>256</v>
      </c>
      <c r="O188" s="9" t="s">
        <v>256</v>
      </c>
      <c r="P188" s="9" t="s">
        <v>256</v>
      </c>
      <c r="Q188" s="9" t="s">
        <v>256</v>
      </c>
      <c r="R188" s="9" t="s">
        <v>256</v>
      </c>
      <c r="S188" s="9" t="s">
        <v>256</v>
      </c>
      <c r="T188" s="9" t="s">
        <v>256</v>
      </c>
      <c r="U188" s="9" t="s">
        <v>256</v>
      </c>
      <c r="V188" s="9" t="s">
        <v>256</v>
      </c>
      <c r="W188" s="9" t="s">
        <v>256</v>
      </c>
      <c r="X188" s="9" t="s">
        <v>256</v>
      </c>
      <c r="AS188" s="9" t="s">
        <v>257</v>
      </c>
    </row>
    <row r="189" spans="1:45" x14ac:dyDescent="0.2">
      <c r="A189" s="9">
        <v>414790</v>
      </c>
      <c r="B189" s="9" t="s">
        <v>157</v>
      </c>
      <c r="J189" s="9" t="s">
        <v>256</v>
      </c>
      <c r="M189" s="9" t="s">
        <v>256</v>
      </c>
      <c r="O189" s="9" t="s">
        <v>256</v>
      </c>
      <c r="P189" s="9" t="s">
        <v>256</v>
      </c>
      <c r="Q189" s="9" t="s">
        <v>256</v>
      </c>
      <c r="R189" s="9" t="s">
        <v>256</v>
      </c>
      <c r="T189" s="9" t="s">
        <v>256</v>
      </c>
      <c r="W189" s="9" t="s">
        <v>256</v>
      </c>
      <c r="AS189" s="9" t="s">
        <v>257</v>
      </c>
    </row>
    <row r="190" spans="1:45" x14ac:dyDescent="0.2">
      <c r="A190" s="9">
        <v>414816</v>
      </c>
      <c r="B190" s="9" t="s">
        <v>157</v>
      </c>
      <c r="G190" s="9" t="s">
        <v>256</v>
      </c>
      <c r="H190" s="9" t="s">
        <v>256</v>
      </c>
      <c r="J190" s="9" t="s">
        <v>256</v>
      </c>
      <c r="L190" s="9" t="s">
        <v>256</v>
      </c>
      <c r="O190" s="9" t="s">
        <v>256</v>
      </c>
      <c r="P190" s="9" t="s">
        <v>256</v>
      </c>
      <c r="R190" s="9" t="s">
        <v>256</v>
      </c>
      <c r="T190" s="9" t="s">
        <v>256</v>
      </c>
      <c r="U190" s="9" t="s">
        <v>256</v>
      </c>
      <c r="V190" s="9" t="s">
        <v>256</v>
      </c>
      <c r="W190" s="9" t="s">
        <v>256</v>
      </c>
      <c r="X190" s="9" t="s">
        <v>256</v>
      </c>
      <c r="AS190" s="9" t="s">
        <v>257</v>
      </c>
    </row>
    <row r="191" spans="1:45" x14ac:dyDescent="0.2">
      <c r="A191" s="9">
        <v>414970</v>
      </c>
      <c r="B191" s="9" t="s">
        <v>157</v>
      </c>
      <c r="L191" s="9" t="s">
        <v>256</v>
      </c>
      <c r="N191" s="9" t="s">
        <v>256</v>
      </c>
      <c r="O191" s="9" t="s">
        <v>256</v>
      </c>
      <c r="P191" s="9" t="s">
        <v>256</v>
      </c>
      <c r="Q191" s="9" t="s">
        <v>256</v>
      </c>
      <c r="R191" s="9" t="s">
        <v>256</v>
      </c>
      <c r="S191" s="9" t="s">
        <v>256</v>
      </c>
      <c r="T191" s="9" t="s">
        <v>256</v>
      </c>
      <c r="U191" s="9" t="s">
        <v>256</v>
      </c>
      <c r="V191" s="9" t="s">
        <v>256</v>
      </c>
      <c r="W191" s="9" t="s">
        <v>256</v>
      </c>
      <c r="X191" s="9" t="s">
        <v>256</v>
      </c>
      <c r="AS191" s="9" t="s">
        <v>257</v>
      </c>
    </row>
    <row r="192" spans="1:45" x14ac:dyDescent="0.2">
      <c r="A192" s="9">
        <v>414996</v>
      </c>
      <c r="B192" s="9" t="s">
        <v>157</v>
      </c>
      <c r="G192" s="9" t="s">
        <v>256</v>
      </c>
      <c r="I192" s="9" t="s">
        <v>256</v>
      </c>
      <c r="J192" s="9" t="s">
        <v>256</v>
      </c>
      <c r="L192" s="9" t="s">
        <v>256</v>
      </c>
      <c r="N192" s="9" t="s">
        <v>256</v>
      </c>
      <c r="P192" s="9" t="s">
        <v>256</v>
      </c>
      <c r="Q192" s="9" t="s">
        <v>256</v>
      </c>
      <c r="R192" s="9" t="s">
        <v>256</v>
      </c>
      <c r="S192" s="9" t="s">
        <v>256</v>
      </c>
      <c r="T192" s="9" t="s">
        <v>256</v>
      </c>
      <c r="W192" s="9" t="s">
        <v>256</v>
      </c>
      <c r="X192" s="9" t="s">
        <v>256</v>
      </c>
      <c r="AS192" s="9" t="s">
        <v>257</v>
      </c>
    </row>
    <row r="193" spans="1:45" x14ac:dyDescent="0.2">
      <c r="A193" s="9">
        <v>415079</v>
      </c>
      <c r="B193" s="9" t="s">
        <v>157</v>
      </c>
      <c r="G193" s="9" t="s">
        <v>256</v>
      </c>
      <c r="L193" s="9" t="s">
        <v>256</v>
      </c>
      <c r="N193" s="9" t="s">
        <v>256</v>
      </c>
      <c r="O193" s="9" t="s">
        <v>256</v>
      </c>
      <c r="Q193" s="9" t="s">
        <v>256</v>
      </c>
      <c r="R193" s="9" t="s">
        <v>256</v>
      </c>
      <c r="T193" s="9" t="s">
        <v>256</v>
      </c>
      <c r="U193" s="9" t="s">
        <v>256</v>
      </c>
      <c r="V193" s="9" t="s">
        <v>256</v>
      </c>
      <c r="W193" s="9" t="s">
        <v>256</v>
      </c>
      <c r="X193" s="9" t="s">
        <v>256</v>
      </c>
      <c r="AS193" s="9" t="s">
        <v>257</v>
      </c>
    </row>
    <row r="194" spans="1:45" x14ac:dyDescent="0.2">
      <c r="A194" s="9">
        <v>415110</v>
      </c>
      <c r="B194" s="9" t="s">
        <v>157</v>
      </c>
      <c r="D194" s="9" t="s">
        <v>256</v>
      </c>
      <c r="J194" s="9" t="s">
        <v>256</v>
      </c>
      <c r="L194" s="9" t="s">
        <v>256</v>
      </c>
      <c r="R194" s="9" t="s">
        <v>256</v>
      </c>
      <c r="S194" s="9" t="s">
        <v>256</v>
      </c>
      <c r="X194" s="9" t="s">
        <v>256</v>
      </c>
      <c r="AS194" s="9" t="s">
        <v>257</v>
      </c>
    </row>
    <row r="195" spans="1:45" x14ac:dyDescent="0.2">
      <c r="A195" s="9">
        <v>415156</v>
      </c>
      <c r="B195" s="9" t="s">
        <v>157</v>
      </c>
      <c r="F195" s="9" t="s">
        <v>256</v>
      </c>
      <c r="K195" s="9" t="s">
        <v>256</v>
      </c>
      <c r="L195" s="9" t="s">
        <v>256</v>
      </c>
      <c r="M195" s="9" t="s">
        <v>256</v>
      </c>
      <c r="P195" s="9" t="s">
        <v>256</v>
      </c>
      <c r="R195" s="9" t="s">
        <v>256</v>
      </c>
      <c r="U195" s="9" t="s">
        <v>256</v>
      </c>
      <c r="V195" s="9" t="s">
        <v>256</v>
      </c>
      <c r="W195" s="9" t="s">
        <v>256</v>
      </c>
      <c r="X195" s="9" t="s">
        <v>256</v>
      </c>
      <c r="AS195" s="9" t="s">
        <v>257</v>
      </c>
    </row>
    <row r="196" spans="1:45" x14ac:dyDescent="0.2">
      <c r="A196" s="9">
        <v>415197</v>
      </c>
      <c r="B196" s="9" t="s">
        <v>157</v>
      </c>
      <c r="G196" s="9" t="s">
        <v>256</v>
      </c>
      <c r="J196" s="9" t="s">
        <v>256</v>
      </c>
      <c r="L196" s="9" t="s">
        <v>256</v>
      </c>
      <c r="P196" s="9" t="s">
        <v>256</v>
      </c>
      <c r="R196" s="9" t="s">
        <v>256</v>
      </c>
      <c r="S196" s="9" t="s">
        <v>256</v>
      </c>
      <c r="AS196" s="9" t="s">
        <v>257</v>
      </c>
    </row>
    <row r="197" spans="1:45" x14ac:dyDescent="0.2">
      <c r="A197" s="9">
        <v>415322</v>
      </c>
      <c r="B197" s="9" t="s">
        <v>157</v>
      </c>
      <c r="H197" s="9" t="s">
        <v>256</v>
      </c>
      <c r="L197" s="9" t="s">
        <v>256</v>
      </c>
      <c r="R197" s="9" t="s">
        <v>256</v>
      </c>
      <c r="S197" s="9" t="s">
        <v>256</v>
      </c>
      <c r="W197" s="9" t="s">
        <v>256</v>
      </c>
      <c r="AS197" s="9" t="s">
        <v>257</v>
      </c>
    </row>
    <row r="198" spans="1:45" x14ac:dyDescent="0.2">
      <c r="A198" s="9">
        <v>415407</v>
      </c>
      <c r="B198" s="9" t="s">
        <v>157</v>
      </c>
      <c r="F198" s="9" t="s">
        <v>256</v>
      </c>
      <c r="L198" s="9" t="s">
        <v>256</v>
      </c>
      <c r="N198" s="9" t="s">
        <v>256</v>
      </c>
      <c r="O198" s="9" t="s">
        <v>256</v>
      </c>
      <c r="P198" s="9" t="s">
        <v>256</v>
      </c>
      <c r="R198" s="9" t="s">
        <v>256</v>
      </c>
      <c r="T198" s="9" t="s">
        <v>256</v>
      </c>
      <c r="U198" s="9" t="s">
        <v>256</v>
      </c>
      <c r="V198" s="9" t="s">
        <v>256</v>
      </c>
      <c r="AS198" s="9" t="s">
        <v>257</v>
      </c>
    </row>
    <row r="199" spans="1:45" x14ac:dyDescent="0.2">
      <c r="A199" s="9">
        <v>415416</v>
      </c>
      <c r="B199" s="9" t="s">
        <v>157</v>
      </c>
      <c r="J199" s="9" t="s">
        <v>256</v>
      </c>
      <c r="L199" s="9" t="s">
        <v>256</v>
      </c>
      <c r="O199" s="9" t="s">
        <v>256</v>
      </c>
      <c r="Q199" s="9" t="s">
        <v>256</v>
      </c>
      <c r="R199" s="9" t="s">
        <v>256</v>
      </c>
      <c r="T199" s="9" t="s">
        <v>256</v>
      </c>
      <c r="U199" s="9" t="s">
        <v>256</v>
      </c>
      <c r="V199" s="9" t="s">
        <v>256</v>
      </c>
      <c r="W199" s="9" t="s">
        <v>256</v>
      </c>
      <c r="X199" s="9" t="s">
        <v>256</v>
      </c>
      <c r="AS199" s="9" t="s">
        <v>257</v>
      </c>
    </row>
    <row r="200" spans="1:45" x14ac:dyDescent="0.2">
      <c r="A200" s="9">
        <v>415636</v>
      </c>
      <c r="B200" s="9" t="s">
        <v>157</v>
      </c>
      <c r="G200" s="9" t="s">
        <v>256</v>
      </c>
      <c r="N200" s="9" t="s">
        <v>256</v>
      </c>
      <c r="O200" s="9" t="s">
        <v>256</v>
      </c>
      <c r="P200" s="9" t="s">
        <v>256</v>
      </c>
      <c r="Q200" s="9" t="s">
        <v>256</v>
      </c>
      <c r="R200" s="9" t="s">
        <v>256</v>
      </c>
      <c r="T200" s="9" t="s">
        <v>256</v>
      </c>
      <c r="U200" s="9" t="s">
        <v>256</v>
      </c>
      <c r="V200" s="9" t="s">
        <v>256</v>
      </c>
      <c r="W200" s="9" t="s">
        <v>256</v>
      </c>
      <c r="X200" s="9" t="s">
        <v>256</v>
      </c>
      <c r="AS200" s="9" t="s">
        <v>257</v>
      </c>
    </row>
    <row r="201" spans="1:45" x14ac:dyDescent="0.2">
      <c r="A201" s="9">
        <v>415681</v>
      </c>
      <c r="B201" s="9" t="s">
        <v>157</v>
      </c>
      <c r="J201" s="9" t="s">
        <v>256</v>
      </c>
      <c r="N201" s="9" t="s">
        <v>256</v>
      </c>
      <c r="O201" s="9" t="s">
        <v>256</v>
      </c>
      <c r="P201" s="9" t="s">
        <v>256</v>
      </c>
      <c r="Q201" s="9" t="s">
        <v>256</v>
      </c>
      <c r="R201" s="9" t="s">
        <v>256</v>
      </c>
      <c r="S201" s="9" t="s">
        <v>256</v>
      </c>
      <c r="T201" s="9" t="s">
        <v>256</v>
      </c>
      <c r="U201" s="9" t="s">
        <v>256</v>
      </c>
      <c r="V201" s="9" t="s">
        <v>256</v>
      </c>
      <c r="W201" s="9" t="s">
        <v>256</v>
      </c>
      <c r="X201" s="9" t="s">
        <v>256</v>
      </c>
      <c r="AS201" s="9" t="s">
        <v>257</v>
      </c>
    </row>
    <row r="202" spans="1:45" x14ac:dyDescent="0.2">
      <c r="A202" s="9">
        <v>415824</v>
      </c>
      <c r="B202" s="9" t="s">
        <v>157</v>
      </c>
      <c r="G202" s="9" t="s">
        <v>256</v>
      </c>
      <c r="J202" s="9" t="s">
        <v>256</v>
      </c>
      <c r="L202" s="9" t="s">
        <v>256</v>
      </c>
      <c r="O202" s="9" t="s">
        <v>256</v>
      </c>
      <c r="P202" s="9" t="s">
        <v>256</v>
      </c>
      <c r="Q202" s="9" t="s">
        <v>256</v>
      </c>
      <c r="R202" s="9" t="s">
        <v>256</v>
      </c>
      <c r="T202" s="9" t="s">
        <v>256</v>
      </c>
      <c r="X202" s="9" t="s">
        <v>256</v>
      </c>
      <c r="AS202" s="9" t="s">
        <v>257</v>
      </c>
    </row>
    <row r="203" spans="1:45" x14ac:dyDescent="0.2">
      <c r="A203" s="9">
        <v>415835</v>
      </c>
      <c r="B203" s="9" t="s">
        <v>157</v>
      </c>
      <c r="E203" s="9" t="s">
        <v>256</v>
      </c>
      <c r="G203" s="9" t="s">
        <v>256</v>
      </c>
      <c r="J203" s="9" t="s">
        <v>256</v>
      </c>
      <c r="L203" s="9" t="s">
        <v>256</v>
      </c>
      <c r="N203" s="9" t="s">
        <v>256</v>
      </c>
      <c r="O203" s="9" t="s">
        <v>256</v>
      </c>
      <c r="P203" s="9" t="s">
        <v>256</v>
      </c>
      <c r="R203" s="9" t="s">
        <v>256</v>
      </c>
      <c r="S203" s="9" t="s">
        <v>256</v>
      </c>
      <c r="T203" s="9" t="s">
        <v>256</v>
      </c>
      <c r="U203" s="9" t="s">
        <v>256</v>
      </c>
      <c r="V203" s="9" t="s">
        <v>256</v>
      </c>
      <c r="W203" s="9" t="s">
        <v>256</v>
      </c>
      <c r="X203" s="9" t="s">
        <v>256</v>
      </c>
      <c r="AS203" s="9" t="s">
        <v>257</v>
      </c>
    </row>
    <row r="204" spans="1:45" x14ac:dyDescent="0.2">
      <c r="A204" s="9">
        <v>415872</v>
      </c>
      <c r="B204" s="9" t="s">
        <v>157</v>
      </c>
      <c r="D204" s="9" t="s">
        <v>256</v>
      </c>
      <c r="H204" s="9" t="s">
        <v>256</v>
      </c>
      <c r="J204" s="9" t="s">
        <v>256</v>
      </c>
      <c r="K204" s="9" t="s">
        <v>256</v>
      </c>
      <c r="N204" s="9" t="s">
        <v>256</v>
      </c>
      <c r="O204" s="9" t="s">
        <v>256</v>
      </c>
      <c r="P204" s="9" t="s">
        <v>256</v>
      </c>
      <c r="Q204" s="9" t="s">
        <v>256</v>
      </c>
      <c r="R204" s="9" t="s">
        <v>256</v>
      </c>
      <c r="S204" s="9" t="s">
        <v>256</v>
      </c>
      <c r="T204" s="9" t="s">
        <v>256</v>
      </c>
      <c r="U204" s="9" t="s">
        <v>256</v>
      </c>
      <c r="V204" s="9" t="s">
        <v>256</v>
      </c>
      <c r="W204" s="9" t="s">
        <v>256</v>
      </c>
      <c r="X204" s="9" t="s">
        <v>256</v>
      </c>
      <c r="AS204" s="9" t="s">
        <v>257</v>
      </c>
    </row>
    <row r="205" spans="1:45" x14ac:dyDescent="0.2">
      <c r="A205" s="9">
        <v>415987</v>
      </c>
      <c r="B205" s="9" t="s">
        <v>157</v>
      </c>
      <c r="G205" s="9" t="s">
        <v>256</v>
      </c>
      <c r="H205" s="9" t="s">
        <v>256</v>
      </c>
      <c r="J205" s="9" t="s">
        <v>256</v>
      </c>
      <c r="L205" s="9" t="s">
        <v>256</v>
      </c>
      <c r="O205" s="9" t="s">
        <v>256</v>
      </c>
      <c r="P205" s="9" t="s">
        <v>256</v>
      </c>
      <c r="R205" s="9" t="s">
        <v>256</v>
      </c>
      <c r="W205" s="9" t="s">
        <v>256</v>
      </c>
      <c r="X205" s="9" t="s">
        <v>256</v>
      </c>
      <c r="AS205" s="9" t="s">
        <v>257</v>
      </c>
    </row>
    <row r="206" spans="1:45" x14ac:dyDescent="0.2">
      <c r="A206" s="9">
        <v>416133</v>
      </c>
      <c r="B206" s="9" t="s">
        <v>157</v>
      </c>
      <c r="E206" s="9" t="s">
        <v>256</v>
      </c>
      <c r="G206" s="9" t="s">
        <v>256</v>
      </c>
      <c r="L206" s="9" t="s">
        <v>256</v>
      </c>
      <c r="R206" s="9" t="s">
        <v>256</v>
      </c>
      <c r="S206" s="9" t="s">
        <v>256</v>
      </c>
      <c r="AS206" s="9" t="s">
        <v>257</v>
      </c>
    </row>
    <row r="207" spans="1:45" x14ac:dyDescent="0.2">
      <c r="A207" s="9">
        <v>416135</v>
      </c>
      <c r="B207" s="9" t="s">
        <v>157</v>
      </c>
      <c r="N207" s="9" t="s">
        <v>256</v>
      </c>
      <c r="P207" s="9" t="s">
        <v>256</v>
      </c>
      <c r="Q207" s="9" t="s">
        <v>256</v>
      </c>
      <c r="R207" s="9" t="s">
        <v>256</v>
      </c>
      <c r="T207" s="9" t="s">
        <v>256</v>
      </c>
      <c r="U207" s="9" t="s">
        <v>256</v>
      </c>
      <c r="W207" s="9" t="s">
        <v>256</v>
      </c>
      <c r="AS207" s="9" t="s">
        <v>257</v>
      </c>
    </row>
    <row r="208" spans="1:45" x14ac:dyDescent="0.2">
      <c r="A208" s="9">
        <v>416186</v>
      </c>
      <c r="B208" s="9" t="s">
        <v>157</v>
      </c>
      <c r="I208" s="9" t="s">
        <v>256</v>
      </c>
      <c r="J208" s="9" t="s">
        <v>256</v>
      </c>
      <c r="L208" s="9" t="s">
        <v>256</v>
      </c>
      <c r="M208" s="9" t="s">
        <v>256</v>
      </c>
      <c r="N208" s="9" t="s">
        <v>256</v>
      </c>
      <c r="R208" s="9" t="s">
        <v>256</v>
      </c>
      <c r="T208" s="9" t="s">
        <v>256</v>
      </c>
      <c r="U208" s="9" t="s">
        <v>256</v>
      </c>
      <c r="W208" s="9" t="s">
        <v>256</v>
      </c>
      <c r="AS208" s="9" t="s">
        <v>257</v>
      </c>
    </row>
    <row r="209" spans="1:45" x14ac:dyDescent="0.2">
      <c r="A209" s="9">
        <v>416307</v>
      </c>
      <c r="B209" s="9" t="s">
        <v>157</v>
      </c>
      <c r="D209" s="9" t="s">
        <v>256</v>
      </c>
      <c r="H209" s="9" t="s">
        <v>256</v>
      </c>
      <c r="L209" s="9" t="s">
        <v>256</v>
      </c>
      <c r="M209" s="9" t="s">
        <v>256</v>
      </c>
      <c r="N209" s="9" t="s">
        <v>256</v>
      </c>
      <c r="O209" s="9" t="s">
        <v>256</v>
      </c>
      <c r="P209" s="9" t="s">
        <v>256</v>
      </c>
      <c r="Q209" s="9" t="s">
        <v>256</v>
      </c>
      <c r="R209" s="9" t="s">
        <v>256</v>
      </c>
      <c r="S209" s="9" t="s">
        <v>256</v>
      </c>
      <c r="U209" s="9" t="s">
        <v>256</v>
      </c>
      <c r="V209" s="9" t="s">
        <v>256</v>
      </c>
      <c r="W209" s="9" t="s">
        <v>256</v>
      </c>
      <c r="X209" s="9" t="s">
        <v>256</v>
      </c>
      <c r="AS209" s="9" t="s">
        <v>257</v>
      </c>
    </row>
    <row r="210" spans="1:45" x14ac:dyDescent="0.2">
      <c r="A210" s="9">
        <v>416337</v>
      </c>
      <c r="B210" s="9" t="s">
        <v>157</v>
      </c>
      <c r="H210" s="9" t="s">
        <v>256</v>
      </c>
      <c r="J210" s="9" t="s">
        <v>256</v>
      </c>
      <c r="L210" s="9" t="s">
        <v>256</v>
      </c>
      <c r="P210" s="9" t="s">
        <v>256</v>
      </c>
      <c r="Q210" s="9" t="s">
        <v>256</v>
      </c>
      <c r="R210" s="9" t="s">
        <v>256</v>
      </c>
      <c r="S210" s="9" t="s">
        <v>256</v>
      </c>
      <c r="T210" s="9" t="s">
        <v>256</v>
      </c>
      <c r="U210" s="9" t="s">
        <v>256</v>
      </c>
      <c r="V210" s="9" t="s">
        <v>256</v>
      </c>
      <c r="W210" s="9" t="s">
        <v>256</v>
      </c>
      <c r="X210" s="9" t="s">
        <v>256</v>
      </c>
      <c r="AS210" s="9" t="s">
        <v>257</v>
      </c>
    </row>
    <row r="211" spans="1:45" x14ac:dyDescent="0.2">
      <c r="A211" s="9">
        <v>416497</v>
      </c>
      <c r="B211" s="9" t="s">
        <v>157</v>
      </c>
      <c r="F211" s="9" t="s">
        <v>256</v>
      </c>
      <c r="H211" s="9" t="s">
        <v>256</v>
      </c>
      <c r="K211" s="9" t="s">
        <v>256</v>
      </c>
      <c r="L211" s="9" t="s">
        <v>256</v>
      </c>
      <c r="N211" s="9" t="s">
        <v>256</v>
      </c>
      <c r="O211" s="9" t="s">
        <v>256</v>
      </c>
      <c r="P211" s="9" t="s">
        <v>256</v>
      </c>
      <c r="Q211" s="9" t="s">
        <v>256</v>
      </c>
      <c r="R211" s="9" t="s">
        <v>256</v>
      </c>
      <c r="S211" s="9" t="s">
        <v>256</v>
      </c>
      <c r="T211" s="9" t="s">
        <v>256</v>
      </c>
      <c r="U211" s="9" t="s">
        <v>256</v>
      </c>
      <c r="V211" s="9" t="s">
        <v>256</v>
      </c>
      <c r="W211" s="9" t="s">
        <v>256</v>
      </c>
      <c r="X211" s="9" t="s">
        <v>256</v>
      </c>
      <c r="AS211" s="9" t="s">
        <v>257</v>
      </c>
    </row>
    <row r="212" spans="1:45" x14ac:dyDescent="0.2">
      <c r="A212" s="9">
        <v>416794</v>
      </c>
      <c r="B212" s="9" t="s">
        <v>157</v>
      </c>
      <c r="H212" s="9" t="s">
        <v>256</v>
      </c>
      <c r="L212" s="9" t="s">
        <v>256</v>
      </c>
      <c r="M212" s="9" t="s">
        <v>256</v>
      </c>
      <c r="Q212" s="9" t="s">
        <v>256</v>
      </c>
      <c r="R212" s="9" t="s">
        <v>256</v>
      </c>
      <c r="U212" s="9" t="s">
        <v>256</v>
      </c>
      <c r="W212" s="9" t="s">
        <v>256</v>
      </c>
      <c r="X212" s="9" t="s">
        <v>256</v>
      </c>
      <c r="AS212" s="9" t="s">
        <v>257</v>
      </c>
    </row>
    <row r="213" spans="1:45" x14ac:dyDescent="0.2">
      <c r="A213" s="9">
        <v>416814</v>
      </c>
      <c r="B213" s="9" t="s">
        <v>157</v>
      </c>
      <c r="G213" s="9" t="s">
        <v>256</v>
      </c>
      <c r="L213" s="9" t="s">
        <v>256</v>
      </c>
      <c r="O213" s="9" t="s">
        <v>256</v>
      </c>
      <c r="Q213" s="9" t="s">
        <v>256</v>
      </c>
      <c r="R213" s="9" t="s">
        <v>256</v>
      </c>
      <c r="W213" s="9" t="s">
        <v>256</v>
      </c>
      <c r="AS213" s="9" t="s">
        <v>257</v>
      </c>
    </row>
    <row r="214" spans="1:45" x14ac:dyDescent="0.2">
      <c r="A214" s="9">
        <v>416881</v>
      </c>
      <c r="B214" s="9" t="s">
        <v>157</v>
      </c>
      <c r="G214" s="9" t="s">
        <v>256</v>
      </c>
      <c r="L214" s="9" t="s">
        <v>256</v>
      </c>
      <c r="R214" s="9" t="s">
        <v>256</v>
      </c>
      <c r="S214" s="9" t="s">
        <v>256</v>
      </c>
      <c r="T214" s="9" t="s">
        <v>256</v>
      </c>
      <c r="X214" s="9" t="s">
        <v>256</v>
      </c>
      <c r="AS214" s="9" t="s">
        <v>257</v>
      </c>
    </row>
    <row r="215" spans="1:45" x14ac:dyDescent="0.2">
      <c r="A215" s="9">
        <v>416908</v>
      </c>
      <c r="B215" s="9" t="s">
        <v>157</v>
      </c>
      <c r="E215" s="9" t="s">
        <v>256</v>
      </c>
      <c r="L215" s="9" t="s">
        <v>256</v>
      </c>
      <c r="M215" s="9" t="s">
        <v>256</v>
      </c>
      <c r="Q215" s="9" t="s">
        <v>256</v>
      </c>
      <c r="R215" s="9" t="s">
        <v>256</v>
      </c>
      <c r="S215" s="9" t="s">
        <v>256</v>
      </c>
      <c r="AS215" s="9" t="s">
        <v>257</v>
      </c>
    </row>
    <row r="216" spans="1:45" x14ac:dyDescent="0.2">
      <c r="A216" s="9">
        <v>416943</v>
      </c>
      <c r="B216" s="9" t="s">
        <v>157</v>
      </c>
      <c r="I216" s="9" t="s">
        <v>256</v>
      </c>
      <c r="K216" s="9" t="s">
        <v>256</v>
      </c>
      <c r="L216" s="9" t="s">
        <v>256</v>
      </c>
      <c r="O216" s="9" t="s">
        <v>256</v>
      </c>
      <c r="P216" s="9" t="s">
        <v>256</v>
      </c>
      <c r="Q216" s="9" t="s">
        <v>256</v>
      </c>
      <c r="R216" s="9" t="s">
        <v>256</v>
      </c>
      <c r="S216" s="9" t="s">
        <v>256</v>
      </c>
      <c r="W216" s="9" t="s">
        <v>256</v>
      </c>
      <c r="X216" s="9" t="s">
        <v>256</v>
      </c>
      <c r="AS216" s="9" t="s">
        <v>257</v>
      </c>
    </row>
    <row r="217" spans="1:45" x14ac:dyDescent="0.2">
      <c r="A217" s="9">
        <v>416950</v>
      </c>
      <c r="B217" s="9" t="s">
        <v>157</v>
      </c>
      <c r="E217" s="9" t="s">
        <v>256</v>
      </c>
      <c r="G217" s="9" t="s">
        <v>256</v>
      </c>
      <c r="H217" s="9" t="s">
        <v>256</v>
      </c>
      <c r="L217" s="9" t="s">
        <v>256</v>
      </c>
      <c r="O217" s="9" t="s">
        <v>256</v>
      </c>
      <c r="P217" s="9" t="s">
        <v>256</v>
      </c>
      <c r="Q217" s="9" t="s">
        <v>256</v>
      </c>
      <c r="R217" s="9" t="s">
        <v>256</v>
      </c>
      <c r="S217" s="9" t="s">
        <v>256</v>
      </c>
      <c r="T217" s="9" t="s">
        <v>256</v>
      </c>
      <c r="U217" s="9" t="s">
        <v>256</v>
      </c>
      <c r="V217" s="9" t="s">
        <v>256</v>
      </c>
      <c r="W217" s="9" t="s">
        <v>256</v>
      </c>
      <c r="X217" s="9" t="s">
        <v>256</v>
      </c>
      <c r="AS217" s="9" t="s">
        <v>257</v>
      </c>
    </row>
    <row r="218" spans="1:45" x14ac:dyDescent="0.2">
      <c r="A218" s="9">
        <v>416964</v>
      </c>
      <c r="B218" s="9" t="s">
        <v>157</v>
      </c>
      <c r="C218" s="9" t="s">
        <v>256</v>
      </c>
      <c r="H218" s="9" t="s">
        <v>256</v>
      </c>
      <c r="I218" s="9" t="s">
        <v>256</v>
      </c>
      <c r="L218" s="9" t="s">
        <v>256</v>
      </c>
      <c r="N218" s="9" t="s">
        <v>256</v>
      </c>
      <c r="O218" s="9" t="s">
        <v>256</v>
      </c>
      <c r="Q218" s="9" t="s">
        <v>256</v>
      </c>
      <c r="R218" s="9" t="s">
        <v>256</v>
      </c>
      <c r="S218" s="9" t="s">
        <v>256</v>
      </c>
      <c r="T218" s="9" t="s">
        <v>256</v>
      </c>
      <c r="V218" s="9" t="s">
        <v>256</v>
      </c>
      <c r="W218" s="9" t="s">
        <v>256</v>
      </c>
      <c r="X218" s="9" t="s">
        <v>256</v>
      </c>
      <c r="AS218" s="9" t="s">
        <v>257</v>
      </c>
    </row>
    <row r="219" spans="1:45" x14ac:dyDescent="0.2">
      <c r="A219" s="9">
        <v>416968</v>
      </c>
      <c r="B219" s="9" t="s">
        <v>157</v>
      </c>
      <c r="I219" s="9" t="s">
        <v>256</v>
      </c>
      <c r="L219" s="9" t="s">
        <v>256</v>
      </c>
      <c r="M219" s="9" t="s">
        <v>256</v>
      </c>
      <c r="N219" s="9" t="s">
        <v>256</v>
      </c>
      <c r="O219" s="9" t="s">
        <v>256</v>
      </c>
      <c r="P219" s="9" t="s">
        <v>256</v>
      </c>
      <c r="Q219" s="9" t="s">
        <v>256</v>
      </c>
      <c r="R219" s="9" t="s">
        <v>256</v>
      </c>
      <c r="S219" s="9" t="s">
        <v>256</v>
      </c>
      <c r="T219" s="9" t="s">
        <v>256</v>
      </c>
      <c r="U219" s="9" t="s">
        <v>256</v>
      </c>
      <c r="V219" s="9" t="s">
        <v>256</v>
      </c>
      <c r="W219" s="9" t="s">
        <v>256</v>
      </c>
      <c r="X219" s="9" t="s">
        <v>256</v>
      </c>
      <c r="AS219" s="9" t="s">
        <v>257</v>
      </c>
    </row>
    <row r="220" spans="1:45" x14ac:dyDescent="0.2">
      <c r="A220" s="9">
        <v>416969</v>
      </c>
      <c r="B220" s="9" t="s">
        <v>157</v>
      </c>
      <c r="H220" s="9" t="s">
        <v>256</v>
      </c>
      <c r="I220" s="9" t="s">
        <v>256</v>
      </c>
      <c r="L220" s="9" t="s">
        <v>256</v>
      </c>
      <c r="Q220" s="9" t="s">
        <v>256</v>
      </c>
      <c r="R220" s="9" t="s">
        <v>256</v>
      </c>
      <c r="S220" s="9" t="s">
        <v>256</v>
      </c>
      <c r="T220" s="9" t="s">
        <v>256</v>
      </c>
      <c r="U220" s="9" t="s">
        <v>256</v>
      </c>
      <c r="V220" s="9" t="s">
        <v>256</v>
      </c>
      <c r="W220" s="9" t="s">
        <v>256</v>
      </c>
      <c r="AS220" s="9" t="s">
        <v>257</v>
      </c>
    </row>
    <row r="221" spans="1:45" x14ac:dyDescent="0.2">
      <c r="A221" s="9">
        <v>416990</v>
      </c>
      <c r="B221" s="9" t="s">
        <v>157</v>
      </c>
      <c r="I221" s="9" t="s">
        <v>256</v>
      </c>
      <c r="L221" s="9" t="s">
        <v>256</v>
      </c>
      <c r="M221" s="9" t="s">
        <v>256</v>
      </c>
      <c r="N221" s="9" t="s">
        <v>256</v>
      </c>
      <c r="O221" s="9" t="s">
        <v>256</v>
      </c>
      <c r="R221" s="9" t="s">
        <v>256</v>
      </c>
      <c r="T221" s="9" t="s">
        <v>256</v>
      </c>
      <c r="U221" s="9" t="s">
        <v>256</v>
      </c>
      <c r="W221" s="9" t="s">
        <v>256</v>
      </c>
      <c r="AS221" s="9" t="s">
        <v>257</v>
      </c>
    </row>
    <row r="222" spans="1:45" x14ac:dyDescent="0.2">
      <c r="A222" s="9">
        <v>417025</v>
      </c>
      <c r="B222" s="9" t="s">
        <v>157</v>
      </c>
      <c r="G222" s="9" t="s">
        <v>256</v>
      </c>
      <c r="I222" s="9" t="s">
        <v>256</v>
      </c>
      <c r="L222" s="9" t="s">
        <v>256</v>
      </c>
      <c r="N222" s="9" t="s">
        <v>256</v>
      </c>
      <c r="P222" s="9" t="s">
        <v>256</v>
      </c>
      <c r="R222" s="9" t="s">
        <v>256</v>
      </c>
      <c r="T222" s="9" t="s">
        <v>256</v>
      </c>
      <c r="W222" s="9" t="s">
        <v>256</v>
      </c>
      <c r="X222" s="9" t="s">
        <v>256</v>
      </c>
      <c r="AS222" s="9" t="s">
        <v>257</v>
      </c>
    </row>
    <row r="223" spans="1:45" x14ac:dyDescent="0.2">
      <c r="A223" s="9">
        <v>417096</v>
      </c>
      <c r="B223" s="9" t="s">
        <v>157</v>
      </c>
      <c r="E223" s="9" t="s">
        <v>256</v>
      </c>
      <c r="I223" s="9" t="s">
        <v>256</v>
      </c>
      <c r="L223" s="9" t="s">
        <v>256</v>
      </c>
      <c r="P223" s="9" t="s">
        <v>256</v>
      </c>
      <c r="Q223" s="9" t="s">
        <v>256</v>
      </c>
      <c r="R223" s="9" t="s">
        <v>256</v>
      </c>
      <c r="T223" s="9" t="s">
        <v>256</v>
      </c>
      <c r="U223" s="9" t="s">
        <v>256</v>
      </c>
      <c r="W223" s="9" t="s">
        <v>256</v>
      </c>
      <c r="X223" s="9" t="s">
        <v>256</v>
      </c>
      <c r="AS223" s="9" t="s">
        <v>257</v>
      </c>
    </row>
    <row r="224" spans="1:45" x14ac:dyDescent="0.2">
      <c r="A224" s="9">
        <v>417127</v>
      </c>
      <c r="B224" s="9" t="s">
        <v>157</v>
      </c>
      <c r="C224" s="9" t="s">
        <v>256</v>
      </c>
      <c r="I224" s="9" t="s">
        <v>256</v>
      </c>
      <c r="L224" s="9" t="s">
        <v>256</v>
      </c>
      <c r="N224" s="9" t="s">
        <v>256</v>
      </c>
      <c r="O224" s="9" t="s">
        <v>256</v>
      </c>
      <c r="P224" s="9" t="s">
        <v>256</v>
      </c>
      <c r="Q224" s="9" t="s">
        <v>256</v>
      </c>
      <c r="R224" s="9" t="s">
        <v>256</v>
      </c>
      <c r="S224" s="9" t="s">
        <v>256</v>
      </c>
      <c r="T224" s="9" t="s">
        <v>256</v>
      </c>
      <c r="U224" s="9" t="s">
        <v>256</v>
      </c>
      <c r="V224" s="9" t="s">
        <v>256</v>
      </c>
      <c r="W224" s="9" t="s">
        <v>256</v>
      </c>
      <c r="X224" s="9" t="s">
        <v>256</v>
      </c>
      <c r="AS224" s="9" t="s">
        <v>257</v>
      </c>
    </row>
    <row r="225" spans="1:45" x14ac:dyDescent="0.2">
      <c r="A225" s="9">
        <v>417236</v>
      </c>
      <c r="B225" s="9" t="s">
        <v>157</v>
      </c>
      <c r="G225" s="9" t="s">
        <v>256</v>
      </c>
      <c r="I225" s="9" t="s">
        <v>256</v>
      </c>
      <c r="L225" s="9" t="s">
        <v>256</v>
      </c>
      <c r="Q225" s="9" t="s">
        <v>256</v>
      </c>
      <c r="R225" s="9" t="s">
        <v>256</v>
      </c>
      <c r="T225" s="9" t="s">
        <v>256</v>
      </c>
      <c r="U225" s="9" t="s">
        <v>256</v>
      </c>
      <c r="V225" s="9" t="s">
        <v>256</v>
      </c>
      <c r="X225" s="9" t="s">
        <v>256</v>
      </c>
      <c r="AS225" s="9" t="s">
        <v>257</v>
      </c>
    </row>
    <row r="226" spans="1:45" x14ac:dyDescent="0.2">
      <c r="A226" s="9">
        <v>417338</v>
      </c>
      <c r="B226" s="9" t="s">
        <v>157</v>
      </c>
      <c r="D226" s="9" t="s">
        <v>256</v>
      </c>
      <c r="I226" s="9" t="s">
        <v>256</v>
      </c>
      <c r="L226" s="9" t="s">
        <v>256</v>
      </c>
      <c r="N226" s="9" t="s">
        <v>256</v>
      </c>
      <c r="O226" s="9" t="s">
        <v>256</v>
      </c>
      <c r="P226" s="9" t="s">
        <v>256</v>
      </c>
      <c r="Q226" s="9" t="s">
        <v>256</v>
      </c>
      <c r="R226" s="9" t="s">
        <v>256</v>
      </c>
      <c r="S226" s="9" t="s">
        <v>256</v>
      </c>
      <c r="T226" s="9" t="s">
        <v>256</v>
      </c>
      <c r="U226" s="9" t="s">
        <v>256</v>
      </c>
      <c r="V226" s="9" t="s">
        <v>256</v>
      </c>
      <c r="W226" s="9" t="s">
        <v>256</v>
      </c>
      <c r="X226" s="9" t="s">
        <v>256</v>
      </c>
      <c r="AS226" s="9" t="s">
        <v>257</v>
      </c>
    </row>
    <row r="227" spans="1:45" x14ac:dyDescent="0.2">
      <c r="A227" s="9">
        <v>417444</v>
      </c>
      <c r="B227" s="9" t="s">
        <v>157</v>
      </c>
      <c r="F227" s="9" t="s">
        <v>256</v>
      </c>
      <c r="G227" s="9" t="s">
        <v>256</v>
      </c>
      <c r="I227" s="9" t="s">
        <v>256</v>
      </c>
      <c r="L227" s="9" t="s">
        <v>256</v>
      </c>
      <c r="N227" s="9" t="s">
        <v>256</v>
      </c>
      <c r="P227" s="9" t="s">
        <v>256</v>
      </c>
      <c r="Q227" s="9" t="s">
        <v>256</v>
      </c>
      <c r="T227" s="9" t="s">
        <v>256</v>
      </c>
      <c r="U227" s="9" t="s">
        <v>256</v>
      </c>
      <c r="V227" s="9" t="s">
        <v>256</v>
      </c>
      <c r="W227" s="9" t="s">
        <v>256</v>
      </c>
      <c r="X227" s="9" t="s">
        <v>256</v>
      </c>
      <c r="AS227" s="9" t="s">
        <v>257</v>
      </c>
    </row>
    <row r="228" spans="1:45" x14ac:dyDescent="0.2">
      <c r="A228" s="9">
        <v>417494</v>
      </c>
      <c r="B228" s="9" t="s">
        <v>157</v>
      </c>
      <c r="E228" s="9" t="s">
        <v>256</v>
      </c>
      <c r="K228" s="9" t="s">
        <v>256</v>
      </c>
      <c r="L228" s="9" t="s">
        <v>256</v>
      </c>
      <c r="M228" s="9" t="s">
        <v>256</v>
      </c>
      <c r="O228" s="9" t="s">
        <v>256</v>
      </c>
      <c r="P228" s="9" t="s">
        <v>256</v>
      </c>
      <c r="R228" s="9" t="s">
        <v>256</v>
      </c>
      <c r="U228" s="9" t="s">
        <v>256</v>
      </c>
      <c r="W228" s="9" t="s">
        <v>256</v>
      </c>
      <c r="X228" s="9" t="s">
        <v>256</v>
      </c>
      <c r="AS228" s="9" t="s">
        <v>257</v>
      </c>
    </row>
    <row r="229" spans="1:45" x14ac:dyDescent="0.2">
      <c r="A229" s="9">
        <v>417546</v>
      </c>
      <c r="B229" s="9" t="s">
        <v>157</v>
      </c>
      <c r="C229" s="9" t="s">
        <v>256</v>
      </c>
      <c r="I229" s="9" t="s">
        <v>256</v>
      </c>
      <c r="L229" s="9" t="s">
        <v>256</v>
      </c>
      <c r="N229" s="9" t="s">
        <v>256</v>
      </c>
      <c r="O229" s="9" t="s">
        <v>256</v>
      </c>
      <c r="P229" s="9" t="s">
        <v>256</v>
      </c>
      <c r="Q229" s="9" t="s">
        <v>256</v>
      </c>
      <c r="R229" s="9" t="s">
        <v>256</v>
      </c>
      <c r="S229" s="9" t="s">
        <v>256</v>
      </c>
      <c r="T229" s="9" t="s">
        <v>256</v>
      </c>
      <c r="U229" s="9" t="s">
        <v>256</v>
      </c>
      <c r="V229" s="9" t="s">
        <v>256</v>
      </c>
      <c r="W229" s="9" t="s">
        <v>256</v>
      </c>
      <c r="X229" s="9" t="s">
        <v>256</v>
      </c>
      <c r="AS229" s="9" t="s">
        <v>257</v>
      </c>
    </row>
    <row r="230" spans="1:45" x14ac:dyDescent="0.2">
      <c r="A230" s="9">
        <v>417567</v>
      </c>
      <c r="B230" s="9" t="s">
        <v>157</v>
      </c>
      <c r="G230" s="9" t="s">
        <v>256</v>
      </c>
      <c r="H230" s="9" t="s">
        <v>256</v>
      </c>
      <c r="I230" s="9" t="s">
        <v>256</v>
      </c>
      <c r="L230" s="9" t="s">
        <v>256</v>
      </c>
      <c r="O230" s="9" t="s">
        <v>256</v>
      </c>
      <c r="P230" s="9" t="s">
        <v>256</v>
      </c>
      <c r="Q230" s="9" t="s">
        <v>256</v>
      </c>
      <c r="R230" s="9" t="s">
        <v>256</v>
      </c>
      <c r="S230" s="9" t="s">
        <v>256</v>
      </c>
      <c r="T230" s="9" t="s">
        <v>256</v>
      </c>
      <c r="V230" s="9" t="s">
        <v>256</v>
      </c>
      <c r="W230" s="9" t="s">
        <v>256</v>
      </c>
      <c r="AS230" s="9" t="s">
        <v>257</v>
      </c>
    </row>
    <row r="231" spans="1:45" x14ac:dyDescent="0.2">
      <c r="A231" s="9">
        <v>417719</v>
      </c>
      <c r="B231" s="9" t="s">
        <v>157</v>
      </c>
      <c r="G231" s="9" t="s">
        <v>256</v>
      </c>
      <c r="H231" s="9" t="s">
        <v>256</v>
      </c>
      <c r="I231" s="9" t="s">
        <v>256</v>
      </c>
      <c r="L231" s="9" t="s">
        <v>256</v>
      </c>
      <c r="O231" s="9" t="s">
        <v>256</v>
      </c>
      <c r="P231" s="9" t="s">
        <v>256</v>
      </c>
      <c r="Q231" s="9" t="s">
        <v>256</v>
      </c>
      <c r="R231" s="9" t="s">
        <v>256</v>
      </c>
      <c r="S231" s="9" t="s">
        <v>256</v>
      </c>
      <c r="T231" s="9" t="s">
        <v>256</v>
      </c>
      <c r="U231" s="9" t="s">
        <v>256</v>
      </c>
      <c r="V231" s="9" t="s">
        <v>256</v>
      </c>
      <c r="W231" s="9" t="s">
        <v>256</v>
      </c>
      <c r="X231" s="9" t="s">
        <v>256</v>
      </c>
      <c r="AS231" s="9" t="s">
        <v>257</v>
      </c>
    </row>
    <row r="232" spans="1:45" x14ac:dyDescent="0.2">
      <c r="A232" s="9">
        <v>417764</v>
      </c>
      <c r="B232" s="9" t="s">
        <v>157</v>
      </c>
      <c r="D232" s="9" t="s">
        <v>256</v>
      </c>
      <c r="L232" s="9" t="s">
        <v>256</v>
      </c>
      <c r="O232" s="9" t="s">
        <v>256</v>
      </c>
      <c r="R232" s="9" t="s">
        <v>256</v>
      </c>
      <c r="W232" s="9" t="s">
        <v>256</v>
      </c>
      <c r="X232" s="9" t="s">
        <v>256</v>
      </c>
      <c r="AS232" s="9" t="s">
        <v>257</v>
      </c>
    </row>
    <row r="233" spans="1:45" x14ac:dyDescent="0.2">
      <c r="A233" s="9">
        <v>417786</v>
      </c>
      <c r="B233" s="9" t="s">
        <v>157</v>
      </c>
      <c r="C233" s="9" t="s">
        <v>256</v>
      </c>
      <c r="I233" s="9" t="s">
        <v>256</v>
      </c>
      <c r="L233" s="9" t="s">
        <v>256</v>
      </c>
      <c r="Q233" s="9" t="s">
        <v>256</v>
      </c>
      <c r="R233" s="9" t="s">
        <v>256</v>
      </c>
      <c r="S233" s="9" t="s">
        <v>256</v>
      </c>
      <c r="V233" s="9" t="s">
        <v>256</v>
      </c>
      <c r="X233" s="9" t="s">
        <v>256</v>
      </c>
      <c r="AS233" s="9" t="s">
        <v>257</v>
      </c>
    </row>
    <row r="234" spans="1:45" x14ac:dyDescent="0.2">
      <c r="A234" s="9">
        <v>417813</v>
      </c>
      <c r="B234" s="9" t="s">
        <v>157</v>
      </c>
      <c r="F234" s="9" t="s">
        <v>256</v>
      </c>
      <c r="L234" s="9" t="s">
        <v>256</v>
      </c>
      <c r="N234" s="9" t="s">
        <v>256</v>
      </c>
      <c r="O234" s="9" t="s">
        <v>256</v>
      </c>
      <c r="P234" s="9" t="s">
        <v>256</v>
      </c>
      <c r="Q234" s="9" t="s">
        <v>256</v>
      </c>
      <c r="R234" s="9" t="s">
        <v>256</v>
      </c>
      <c r="S234" s="9" t="s">
        <v>256</v>
      </c>
      <c r="U234" s="9" t="s">
        <v>256</v>
      </c>
      <c r="W234" s="9" t="s">
        <v>256</v>
      </c>
      <c r="AS234" s="9" t="s">
        <v>257</v>
      </c>
    </row>
    <row r="235" spans="1:45" x14ac:dyDescent="0.2">
      <c r="A235" s="9">
        <v>417866</v>
      </c>
      <c r="B235" s="9" t="s">
        <v>157</v>
      </c>
      <c r="H235" s="9" t="s">
        <v>256</v>
      </c>
      <c r="L235" s="9" t="s">
        <v>256</v>
      </c>
      <c r="R235" s="9" t="s">
        <v>256</v>
      </c>
      <c r="T235" s="9" t="s">
        <v>256</v>
      </c>
      <c r="U235" s="9" t="s">
        <v>256</v>
      </c>
      <c r="V235" s="9" t="s">
        <v>256</v>
      </c>
      <c r="W235" s="9" t="s">
        <v>256</v>
      </c>
      <c r="X235" s="9" t="s">
        <v>256</v>
      </c>
      <c r="AS235" s="9" t="s">
        <v>257</v>
      </c>
    </row>
    <row r="236" spans="1:45" x14ac:dyDescent="0.2">
      <c r="A236" s="9">
        <v>417881</v>
      </c>
      <c r="B236" s="9" t="s">
        <v>157</v>
      </c>
      <c r="I236" s="9" t="s">
        <v>256</v>
      </c>
      <c r="J236" s="9" t="s">
        <v>256</v>
      </c>
      <c r="L236" s="9" t="s">
        <v>256</v>
      </c>
      <c r="N236" s="9" t="s">
        <v>256</v>
      </c>
      <c r="Q236" s="9" t="s">
        <v>256</v>
      </c>
      <c r="R236" s="9" t="s">
        <v>256</v>
      </c>
      <c r="T236" s="9" t="s">
        <v>256</v>
      </c>
      <c r="U236" s="9" t="s">
        <v>256</v>
      </c>
      <c r="V236" s="9" t="s">
        <v>256</v>
      </c>
      <c r="W236" s="9" t="s">
        <v>256</v>
      </c>
      <c r="AS236" s="9" t="s">
        <v>257</v>
      </c>
    </row>
    <row r="237" spans="1:45" x14ac:dyDescent="0.2">
      <c r="A237" s="9">
        <v>418016</v>
      </c>
      <c r="B237" s="9" t="s">
        <v>157</v>
      </c>
      <c r="D237" s="9" t="s">
        <v>256</v>
      </c>
      <c r="K237" s="9" t="s">
        <v>256</v>
      </c>
      <c r="L237" s="9" t="s">
        <v>256</v>
      </c>
      <c r="N237" s="9" t="s">
        <v>256</v>
      </c>
      <c r="O237" s="9" t="s">
        <v>256</v>
      </c>
      <c r="P237" s="9" t="s">
        <v>256</v>
      </c>
      <c r="Q237" s="9" t="s">
        <v>256</v>
      </c>
      <c r="R237" s="9" t="s">
        <v>256</v>
      </c>
      <c r="T237" s="9" t="s">
        <v>256</v>
      </c>
      <c r="U237" s="9" t="s">
        <v>256</v>
      </c>
      <c r="V237" s="9" t="s">
        <v>256</v>
      </c>
      <c r="W237" s="9" t="s">
        <v>256</v>
      </c>
      <c r="X237" s="9" t="s">
        <v>256</v>
      </c>
      <c r="AS237" s="9" t="s">
        <v>257</v>
      </c>
    </row>
    <row r="238" spans="1:45" x14ac:dyDescent="0.2">
      <c r="A238" s="9">
        <v>418146</v>
      </c>
      <c r="B238" s="9" t="s">
        <v>157</v>
      </c>
      <c r="C238" s="9" t="s">
        <v>256</v>
      </c>
      <c r="I238" s="9" t="s">
        <v>256</v>
      </c>
      <c r="J238" s="9" t="s">
        <v>256</v>
      </c>
      <c r="L238" s="9" t="s">
        <v>256</v>
      </c>
      <c r="N238" s="9" t="s">
        <v>256</v>
      </c>
      <c r="P238" s="9" t="s">
        <v>256</v>
      </c>
      <c r="Q238" s="9" t="s">
        <v>256</v>
      </c>
      <c r="R238" s="9" t="s">
        <v>256</v>
      </c>
      <c r="T238" s="9" t="s">
        <v>256</v>
      </c>
      <c r="U238" s="9" t="s">
        <v>256</v>
      </c>
      <c r="W238" s="9" t="s">
        <v>256</v>
      </c>
      <c r="X238" s="9" t="s">
        <v>256</v>
      </c>
      <c r="AS238" s="9" t="s">
        <v>257</v>
      </c>
    </row>
    <row r="239" spans="1:45" x14ac:dyDescent="0.2">
      <c r="A239" s="9">
        <v>418148</v>
      </c>
      <c r="B239" s="9" t="s">
        <v>157</v>
      </c>
      <c r="D239" s="9" t="s">
        <v>256</v>
      </c>
      <c r="J239" s="9" t="s">
        <v>256</v>
      </c>
      <c r="L239" s="9" t="s">
        <v>256</v>
      </c>
      <c r="O239" s="9" t="s">
        <v>256</v>
      </c>
      <c r="Q239" s="9" t="s">
        <v>256</v>
      </c>
      <c r="R239" s="9" t="s">
        <v>256</v>
      </c>
      <c r="S239" s="9" t="s">
        <v>256</v>
      </c>
      <c r="AS239" s="9" t="s">
        <v>257</v>
      </c>
    </row>
    <row r="240" spans="1:45" x14ac:dyDescent="0.2">
      <c r="A240" s="9">
        <v>418182</v>
      </c>
      <c r="B240" s="9" t="s">
        <v>157</v>
      </c>
      <c r="G240" s="9" t="s">
        <v>256</v>
      </c>
      <c r="I240" s="9" t="s">
        <v>256</v>
      </c>
      <c r="J240" s="9" t="s">
        <v>256</v>
      </c>
      <c r="L240" s="9" t="s">
        <v>256</v>
      </c>
      <c r="O240" s="9" t="s">
        <v>256</v>
      </c>
      <c r="Q240" s="9" t="s">
        <v>256</v>
      </c>
      <c r="R240" s="9" t="s">
        <v>256</v>
      </c>
      <c r="U240" s="9" t="s">
        <v>256</v>
      </c>
      <c r="W240" s="9" t="s">
        <v>256</v>
      </c>
      <c r="X240" s="9" t="s">
        <v>256</v>
      </c>
      <c r="AS240" s="9" t="s">
        <v>257</v>
      </c>
    </row>
    <row r="241" spans="1:45" x14ac:dyDescent="0.2">
      <c r="A241" s="9">
        <v>418211</v>
      </c>
      <c r="B241" s="9" t="s">
        <v>157</v>
      </c>
      <c r="G241" s="9" t="s">
        <v>256</v>
      </c>
      <c r="I241" s="9" t="s">
        <v>256</v>
      </c>
      <c r="J241" s="9" t="s">
        <v>256</v>
      </c>
      <c r="L241" s="9" t="s">
        <v>256</v>
      </c>
      <c r="N241" s="9" t="s">
        <v>256</v>
      </c>
      <c r="O241" s="9" t="s">
        <v>256</v>
      </c>
      <c r="P241" s="9" t="s">
        <v>256</v>
      </c>
      <c r="Q241" s="9" t="s">
        <v>256</v>
      </c>
      <c r="R241" s="9" t="s">
        <v>256</v>
      </c>
      <c r="S241" s="9" t="s">
        <v>256</v>
      </c>
      <c r="T241" s="9" t="s">
        <v>256</v>
      </c>
      <c r="U241" s="9" t="s">
        <v>256</v>
      </c>
      <c r="W241" s="9" t="s">
        <v>256</v>
      </c>
      <c r="X241" s="9" t="s">
        <v>256</v>
      </c>
      <c r="AS241" s="9" t="s">
        <v>257</v>
      </c>
    </row>
    <row r="242" spans="1:45" x14ac:dyDescent="0.2">
      <c r="A242" s="9">
        <v>418229</v>
      </c>
      <c r="B242" s="9" t="s">
        <v>157</v>
      </c>
      <c r="I242" s="9" t="s">
        <v>256</v>
      </c>
      <c r="L242" s="9" t="s">
        <v>256</v>
      </c>
      <c r="N242" s="9" t="s">
        <v>256</v>
      </c>
      <c r="P242" s="9" t="s">
        <v>256</v>
      </c>
      <c r="R242" s="9" t="s">
        <v>256</v>
      </c>
      <c r="S242" s="9" t="s">
        <v>256</v>
      </c>
      <c r="AS242" s="9" t="s">
        <v>257</v>
      </c>
    </row>
    <row r="243" spans="1:45" x14ac:dyDescent="0.2">
      <c r="A243" s="9">
        <v>418307</v>
      </c>
      <c r="B243" s="9" t="s">
        <v>157</v>
      </c>
      <c r="E243" s="9" t="s">
        <v>256</v>
      </c>
      <c r="H243" s="9" t="s">
        <v>256</v>
      </c>
      <c r="I243" s="9" t="s">
        <v>256</v>
      </c>
      <c r="O243" s="9" t="s">
        <v>256</v>
      </c>
      <c r="Q243" s="9" t="s">
        <v>256</v>
      </c>
      <c r="R243" s="9" t="s">
        <v>256</v>
      </c>
      <c r="T243" s="9" t="s">
        <v>256</v>
      </c>
      <c r="U243" s="9" t="s">
        <v>256</v>
      </c>
      <c r="V243" s="9" t="s">
        <v>256</v>
      </c>
      <c r="X243" s="9" t="s">
        <v>256</v>
      </c>
      <c r="AS243" s="9" t="s">
        <v>257</v>
      </c>
    </row>
    <row r="244" spans="1:45" x14ac:dyDescent="0.2">
      <c r="A244" s="9">
        <v>418384</v>
      </c>
      <c r="B244" s="9" t="s">
        <v>157</v>
      </c>
      <c r="H244" s="9" t="s">
        <v>256</v>
      </c>
      <c r="I244" s="9" t="s">
        <v>256</v>
      </c>
      <c r="L244" s="9" t="s">
        <v>256</v>
      </c>
      <c r="M244" s="9" t="s">
        <v>256</v>
      </c>
      <c r="O244" s="9" t="s">
        <v>256</v>
      </c>
      <c r="Q244" s="9" t="s">
        <v>256</v>
      </c>
      <c r="R244" s="9" t="s">
        <v>256</v>
      </c>
      <c r="S244" s="9" t="s">
        <v>256</v>
      </c>
      <c r="T244" s="9" t="s">
        <v>256</v>
      </c>
      <c r="U244" s="9" t="s">
        <v>256</v>
      </c>
      <c r="V244" s="9" t="s">
        <v>256</v>
      </c>
      <c r="W244" s="9" t="s">
        <v>256</v>
      </c>
      <c r="X244" s="9" t="s">
        <v>256</v>
      </c>
      <c r="AS244" s="9" t="s">
        <v>257</v>
      </c>
    </row>
    <row r="245" spans="1:45" x14ac:dyDescent="0.2">
      <c r="A245" s="9">
        <v>418398</v>
      </c>
      <c r="B245" s="9" t="s">
        <v>157</v>
      </c>
      <c r="C245" s="9" t="s">
        <v>256</v>
      </c>
      <c r="I245" s="9" t="s">
        <v>256</v>
      </c>
      <c r="L245" s="9" t="s">
        <v>256</v>
      </c>
      <c r="Q245" s="9" t="s">
        <v>256</v>
      </c>
      <c r="S245" s="9" t="s">
        <v>256</v>
      </c>
      <c r="X245" s="9" t="s">
        <v>256</v>
      </c>
      <c r="AS245" s="9" t="s">
        <v>257</v>
      </c>
    </row>
    <row r="246" spans="1:45" x14ac:dyDescent="0.2">
      <c r="A246" s="9">
        <v>418447</v>
      </c>
      <c r="B246" s="9" t="s">
        <v>157</v>
      </c>
      <c r="F246" s="9" t="s">
        <v>256</v>
      </c>
      <c r="G246" s="9" t="s">
        <v>256</v>
      </c>
      <c r="K246" s="9" t="s">
        <v>256</v>
      </c>
      <c r="L246" s="9" t="s">
        <v>256</v>
      </c>
      <c r="N246" s="9" t="s">
        <v>256</v>
      </c>
      <c r="O246" s="9" t="s">
        <v>256</v>
      </c>
      <c r="P246" s="9" t="s">
        <v>256</v>
      </c>
      <c r="Q246" s="9" t="s">
        <v>256</v>
      </c>
      <c r="R246" s="9" t="s">
        <v>256</v>
      </c>
      <c r="T246" s="9" t="s">
        <v>256</v>
      </c>
      <c r="U246" s="9" t="s">
        <v>256</v>
      </c>
      <c r="V246" s="9" t="s">
        <v>256</v>
      </c>
      <c r="W246" s="9" t="s">
        <v>256</v>
      </c>
      <c r="X246" s="9" t="s">
        <v>256</v>
      </c>
      <c r="AS246" s="9" t="s">
        <v>257</v>
      </c>
    </row>
    <row r="247" spans="1:45" x14ac:dyDescent="0.2">
      <c r="A247" s="9">
        <v>418506</v>
      </c>
      <c r="B247" s="9" t="s">
        <v>157</v>
      </c>
      <c r="K247" s="9" t="s">
        <v>256</v>
      </c>
      <c r="L247" s="9" t="s">
        <v>256</v>
      </c>
      <c r="M247" s="9" t="s">
        <v>256</v>
      </c>
      <c r="Q247" s="9" t="s">
        <v>256</v>
      </c>
      <c r="R247" s="9" t="s">
        <v>256</v>
      </c>
      <c r="T247" s="9" t="s">
        <v>256</v>
      </c>
      <c r="V247" s="9" t="s">
        <v>256</v>
      </c>
      <c r="X247" s="9" t="s">
        <v>256</v>
      </c>
      <c r="AS247" s="9" t="s">
        <v>257</v>
      </c>
    </row>
    <row r="248" spans="1:45" x14ac:dyDescent="0.2">
      <c r="A248" s="9">
        <v>418675</v>
      </c>
      <c r="B248" s="9" t="s">
        <v>157</v>
      </c>
      <c r="D248" s="9" t="s">
        <v>256</v>
      </c>
      <c r="J248" s="9" t="s">
        <v>256</v>
      </c>
      <c r="M248" s="9" t="s">
        <v>256</v>
      </c>
      <c r="P248" s="9" t="s">
        <v>256</v>
      </c>
      <c r="Q248" s="9" t="s">
        <v>256</v>
      </c>
      <c r="U248" s="9" t="s">
        <v>256</v>
      </c>
      <c r="W248" s="9" t="s">
        <v>256</v>
      </c>
      <c r="X248" s="9" t="s">
        <v>256</v>
      </c>
      <c r="AS248" s="9" t="s">
        <v>257</v>
      </c>
    </row>
    <row r="249" spans="1:45" x14ac:dyDescent="0.2">
      <c r="A249" s="9">
        <v>418685</v>
      </c>
      <c r="B249" s="9" t="s">
        <v>157</v>
      </c>
      <c r="I249" s="9" t="s">
        <v>256</v>
      </c>
      <c r="L249" s="9" t="s">
        <v>256</v>
      </c>
      <c r="O249" s="9" t="s">
        <v>256</v>
      </c>
      <c r="Q249" s="9" t="s">
        <v>256</v>
      </c>
      <c r="R249" s="9" t="s">
        <v>256</v>
      </c>
      <c r="S249" s="9" t="s">
        <v>256</v>
      </c>
      <c r="U249" s="9" t="s">
        <v>256</v>
      </c>
      <c r="X249" s="9" t="s">
        <v>256</v>
      </c>
      <c r="AS249" s="9" t="s">
        <v>257</v>
      </c>
    </row>
    <row r="250" spans="1:45" x14ac:dyDescent="0.2">
      <c r="A250" s="9">
        <v>418737</v>
      </c>
      <c r="B250" s="9" t="s">
        <v>157</v>
      </c>
      <c r="D250" s="9" t="s">
        <v>256</v>
      </c>
      <c r="G250" s="9" t="s">
        <v>256</v>
      </c>
      <c r="J250" s="9" t="s">
        <v>256</v>
      </c>
      <c r="L250" s="9" t="s">
        <v>256</v>
      </c>
      <c r="N250" s="9" t="s">
        <v>256</v>
      </c>
      <c r="O250" s="9" t="s">
        <v>256</v>
      </c>
      <c r="P250" s="9" t="s">
        <v>256</v>
      </c>
      <c r="Q250" s="9" t="s">
        <v>256</v>
      </c>
      <c r="R250" s="9" t="s">
        <v>256</v>
      </c>
      <c r="S250" s="9" t="s">
        <v>256</v>
      </c>
      <c r="T250" s="9" t="s">
        <v>256</v>
      </c>
      <c r="U250" s="9" t="s">
        <v>256</v>
      </c>
      <c r="V250" s="9" t="s">
        <v>256</v>
      </c>
      <c r="W250" s="9" t="s">
        <v>256</v>
      </c>
      <c r="X250" s="9" t="s">
        <v>256</v>
      </c>
      <c r="AS250" s="9" t="s">
        <v>257</v>
      </c>
    </row>
    <row r="251" spans="1:45" x14ac:dyDescent="0.2">
      <c r="A251" s="9">
        <v>418742</v>
      </c>
      <c r="B251" s="9" t="s">
        <v>157</v>
      </c>
      <c r="H251" s="9" t="s">
        <v>256</v>
      </c>
      <c r="L251" s="9" t="s">
        <v>256</v>
      </c>
      <c r="Q251" s="9" t="s">
        <v>256</v>
      </c>
      <c r="R251" s="9" t="s">
        <v>256</v>
      </c>
      <c r="S251" s="9" t="s">
        <v>256</v>
      </c>
      <c r="AS251" s="9" t="s">
        <v>257</v>
      </c>
    </row>
    <row r="252" spans="1:45" x14ac:dyDescent="0.2">
      <c r="A252" s="9">
        <v>418750</v>
      </c>
      <c r="B252" s="9" t="s">
        <v>157</v>
      </c>
      <c r="D252" s="9" t="s">
        <v>256</v>
      </c>
      <c r="F252" s="9" t="s">
        <v>256</v>
      </c>
      <c r="I252" s="9" t="s">
        <v>256</v>
      </c>
      <c r="L252" s="9" t="s">
        <v>256</v>
      </c>
      <c r="O252" s="9" t="s">
        <v>256</v>
      </c>
      <c r="P252" s="9" t="s">
        <v>256</v>
      </c>
      <c r="Q252" s="9" t="s">
        <v>256</v>
      </c>
      <c r="R252" s="9" t="s">
        <v>256</v>
      </c>
      <c r="S252" s="9" t="s">
        <v>256</v>
      </c>
      <c r="T252" s="9" t="s">
        <v>256</v>
      </c>
      <c r="U252" s="9" t="s">
        <v>256</v>
      </c>
      <c r="V252" s="9" t="s">
        <v>256</v>
      </c>
      <c r="W252" s="9" t="s">
        <v>256</v>
      </c>
      <c r="X252" s="9" t="s">
        <v>256</v>
      </c>
      <c r="AS252" s="9" t="s">
        <v>257</v>
      </c>
    </row>
    <row r="253" spans="1:45" x14ac:dyDescent="0.2">
      <c r="A253" s="9">
        <v>418762</v>
      </c>
      <c r="B253" s="9" t="s">
        <v>157</v>
      </c>
      <c r="G253" s="9" t="s">
        <v>256</v>
      </c>
      <c r="I253" s="9" t="s">
        <v>256</v>
      </c>
      <c r="L253" s="9" t="s">
        <v>256</v>
      </c>
      <c r="M253" s="9" t="s">
        <v>256</v>
      </c>
      <c r="O253" s="9" t="s">
        <v>256</v>
      </c>
      <c r="P253" s="9" t="s">
        <v>256</v>
      </c>
      <c r="R253" s="9" t="s">
        <v>256</v>
      </c>
      <c r="S253" s="9" t="s">
        <v>256</v>
      </c>
      <c r="T253" s="9" t="s">
        <v>256</v>
      </c>
      <c r="U253" s="9" t="s">
        <v>256</v>
      </c>
      <c r="V253" s="9" t="s">
        <v>256</v>
      </c>
      <c r="W253" s="9" t="s">
        <v>256</v>
      </c>
      <c r="X253" s="9" t="s">
        <v>256</v>
      </c>
      <c r="AS253" s="9" t="s">
        <v>257</v>
      </c>
    </row>
    <row r="254" spans="1:45" x14ac:dyDescent="0.2">
      <c r="A254" s="9">
        <v>418790</v>
      </c>
      <c r="B254" s="9" t="s">
        <v>157</v>
      </c>
      <c r="J254" s="9" t="s">
        <v>256</v>
      </c>
      <c r="L254" s="9" t="s">
        <v>256</v>
      </c>
      <c r="N254" s="9" t="s">
        <v>256</v>
      </c>
      <c r="R254" s="9" t="s">
        <v>256</v>
      </c>
      <c r="W254" s="9" t="s">
        <v>256</v>
      </c>
      <c r="AS254" s="9" t="s">
        <v>257</v>
      </c>
    </row>
    <row r="255" spans="1:45" x14ac:dyDescent="0.2">
      <c r="A255" s="9">
        <v>418883</v>
      </c>
      <c r="B255" s="9" t="s">
        <v>157</v>
      </c>
      <c r="G255" s="9" t="s">
        <v>256</v>
      </c>
      <c r="I255" s="9" t="s">
        <v>256</v>
      </c>
      <c r="J255" s="9" t="s">
        <v>256</v>
      </c>
      <c r="L255" s="9" t="s">
        <v>256</v>
      </c>
      <c r="N255" s="9" t="s">
        <v>256</v>
      </c>
      <c r="P255" s="9" t="s">
        <v>256</v>
      </c>
      <c r="R255" s="9" t="s">
        <v>256</v>
      </c>
      <c r="T255" s="9" t="s">
        <v>256</v>
      </c>
      <c r="AS255" s="9" t="s">
        <v>257</v>
      </c>
    </row>
    <row r="256" spans="1:45" x14ac:dyDescent="0.2">
      <c r="A256" s="9">
        <v>418929</v>
      </c>
      <c r="B256" s="9" t="s">
        <v>157</v>
      </c>
      <c r="H256" s="9" t="s">
        <v>256</v>
      </c>
      <c r="L256" s="9" t="s">
        <v>256</v>
      </c>
      <c r="M256" s="9" t="s">
        <v>256</v>
      </c>
      <c r="O256" s="9" t="s">
        <v>256</v>
      </c>
      <c r="P256" s="9" t="s">
        <v>256</v>
      </c>
      <c r="Q256" s="9" t="s">
        <v>256</v>
      </c>
      <c r="R256" s="9" t="s">
        <v>256</v>
      </c>
      <c r="S256" s="9" t="s">
        <v>256</v>
      </c>
      <c r="U256" s="9" t="s">
        <v>256</v>
      </c>
      <c r="V256" s="9" t="s">
        <v>256</v>
      </c>
      <c r="W256" s="9" t="s">
        <v>256</v>
      </c>
      <c r="X256" s="9" t="s">
        <v>256</v>
      </c>
      <c r="AS256" s="9" t="s">
        <v>257</v>
      </c>
    </row>
    <row r="257" spans="1:45" x14ac:dyDescent="0.2">
      <c r="A257" s="9">
        <v>418939</v>
      </c>
      <c r="B257" s="9" t="s">
        <v>157</v>
      </c>
      <c r="H257" s="9" t="s">
        <v>256</v>
      </c>
      <c r="L257" s="9" t="s">
        <v>256</v>
      </c>
      <c r="N257" s="9" t="s">
        <v>256</v>
      </c>
      <c r="O257" s="9" t="s">
        <v>256</v>
      </c>
      <c r="P257" s="9" t="s">
        <v>256</v>
      </c>
      <c r="Q257" s="9" t="s">
        <v>256</v>
      </c>
      <c r="R257" s="9" t="s">
        <v>256</v>
      </c>
      <c r="S257" s="9" t="s">
        <v>256</v>
      </c>
      <c r="T257" s="9" t="s">
        <v>256</v>
      </c>
      <c r="U257" s="9" t="s">
        <v>256</v>
      </c>
      <c r="V257" s="9" t="s">
        <v>256</v>
      </c>
      <c r="W257" s="9" t="s">
        <v>256</v>
      </c>
      <c r="X257" s="9" t="s">
        <v>256</v>
      </c>
      <c r="AS257" s="9" t="s">
        <v>257</v>
      </c>
    </row>
    <row r="258" spans="1:45" x14ac:dyDescent="0.2">
      <c r="A258" s="9">
        <v>418962</v>
      </c>
      <c r="B258" s="9" t="s">
        <v>157</v>
      </c>
      <c r="C258" s="9" t="s">
        <v>256</v>
      </c>
      <c r="D258" s="9" t="s">
        <v>256</v>
      </c>
      <c r="I258" s="9" t="s">
        <v>256</v>
      </c>
      <c r="L258" s="9" t="s">
        <v>256</v>
      </c>
      <c r="N258" s="9" t="s">
        <v>256</v>
      </c>
      <c r="P258" s="9" t="s">
        <v>256</v>
      </c>
      <c r="R258" s="9" t="s">
        <v>256</v>
      </c>
      <c r="S258" s="9" t="s">
        <v>256</v>
      </c>
      <c r="X258" s="9" t="s">
        <v>256</v>
      </c>
      <c r="AS258" s="9" t="s">
        <v>257</v>
      </c>
    </row>
    <row r="259" spans="1:45" x14ac:dyDescent="0.2">
      <c r="A259" s="9">
        <v>419077</v>
      </c>
      <c r="B259" s="9" t="s">
        <v>157</v>
      </c>
      <c r="H259" s="9" t="s">
        <v>256</v>
      </c>
      <c r="L259" s="9" t="s">
        <v>256</v>
      </c>
      <c r="R259" s="9" t="s">
        <v>256</v>
      </c>
      <c r="S259" s="9" t="s">
        <v>256</v>
      </c>
      <c r="X259" s="9" t="s">
        <v>256</v>
      </c>
      <c r="AS259" s="9" t="s">
        <v>257</v>
      </c>
    </row>
    <row r="260" spans="1:45" x14ac:dyDescent="0.2">
      <c r="A260" s="9">
        <v>419099</v>
      </c>
      <c r="B260" s="9" t="s">
        <v>157</v>
      </c>
      <c r="L260" s="9" t="s">
        <v>256</v>
      </c>
      <c r="Q260" s="9" t="s">
        <v>256</v>
      </c>
      <c r="R260" s="9" t="s">
        <v>256</v>
      </c>
      <c r="T260" s="9" t="s">
        <v>256</v>
      </c>
      <c r="U260" s="9" t="s">
        <v>256</v>
      </c>
      <c r="W260" s="9" t="s">
        <v>256</v>
      </c>
      <c r="AS260" s="9" t="s">
        <v>257</v>
      </c>
    </row>
    <row r="261" spans="1:45" x14ac:dyDescent="0.2">
      <c r="A261" s="9">
        <v>419133</v>
      </c>
      <c r="B261" s="9" t="s">
        <v>157</v>
      </c>
      <c r="I261" s="9" t="s">
        <v>256</v>
      </c>
      <c r="L261" s="9" t="s">
        <v>256</v>
      </c>
      <c r="N261" s="9" t="s">
        <v>256</v>
      </c>
      <c r="O261" s="9" t="s">
        <v>256</v>
      </c>
      <c r="Q261" s="9" t="s">
        <v>256</v>
      </c>
      <c r="R261" s="9" t="s">
        <v>256</v>
      </c>
      <c r="T261" s="9" t="s">
        <v>256</v>
      </c>
      <c r="U261" s="9" t="s">
        <v>256</v>
      </c>
      <c r="V261" s="9" t="s">
        <v>256</v>
      </c>
      <c r="W261" s="9" t="s">
        <v>256</v>
      </c>
      <c r="X261" s="9" t="s">
        <v>256</v>
      </c>
      <c r="AS261" s="9" t="s">
        <v>257</v>
      </c>
    </row>
    <row r="262" spans="1:45" x14ac:dyDescent="0.2">
      <c r="A262" s="9">
        <v>419147</v>
      </c>
      <c r="B262" s="9" t="s">
        <v>157</v>
      </c>
      <c r="G262" s="9" t="s">
        <v>256</v>
      </c>
      <c r="K262" s="9" t="s">
        <v>256</v>
      </c>
      <c r="L262" s="9" t="s">
        <v>256</v>
      </c>
      <c r="N262" s="9" t="s">
        <v>256</v>
      </c>
      <c r="O262" s="9" t="s">
        <v>256</v>
      </c>
      <c r="P262" s="9" t="s">
        <v>256</v>
      </c>
      <c r="Q262" s="9" t="s">
        <v>256</v>
      </c>
      <c r="R262" s="9" t="s">
        <v>256</v>
      </c>
      <c r="S262" s="9" t="s">
        <v>256</v>
      </c>
      <c r="T262" s="9" t="s">
        <v>256</v>
      </c>
      <c r="U262" s="9" t="s">
        <v>256</v>
      </c>
      <c r="V262" s="9" t="s">
        <v>256</v>
      </c>
      <c r="W262" s="9" t="s">
        <v>256</v>
      </c>
      <c r="X262" s="9" t="s">
        <v>256</v>
      </c>
      <c r="AS262" s="9" t="s">
        <v>257</v>
      </c>
    </row>
    <row r="263" spans="1:45" x14ac:dyDescent="0.2">
      <c r="A263" s="9">
        <v>419183</v>
      </c>
      <c r="B263" s="9" t="s">
        <v>157</v>
      </c>
      <c r="D263" s="9" t="s">
        <v>256</v>
      </c>
      <c r="G263" s="9" t="s">
        <v>256</v>
      </c>
      <c r="H263" s="9" t="s">
        <v>256</v>
      </c>
      <c r="L263" s="9" t="s">
        <v>256</v>
      </c>
      <c r="P263" s="9" t="s">
        <v>256</v>
      </c>
      <c r="Q263" s="9" t="s">
        <v>256</v>
      </c>
      <c r="R263" s="9" t="s">
        <v>256</v>
      </c>
      <c r="S263" s="9" t="s">
        <v>256</v>
      </c>
      <c r="T263" s="9" t="s">
        <v>256</v>
      </c>
      <c r="U263" s="9" t="s">
        <v>256</v>
      </c>
      <c r="V263" s="9" t="s">
        <v>256</v>
      </c>
      <c r="W263" s="9" t="s">
        <v>256</v>
      </c>
      <c r="AS263" s="9" t="s">
        <v>257</v>
      </c>
    </row>
    <row r="264" spans="1:45" x14ac:dyDescent="0.2">
      <c r="A264" s="9">
        <v>419201</v>
      </c>
      <c r="B264" s="9" t="s">
        <v>157</v>
      </c>
      <c r="H264" s="9" t="s">
        <v>256</v>
      </c>
      <c r="I264" s="9" t="s">
        <v>256</v>
      </c>
      <c r="O264" s="9" t="s">
        <v>256</v>
      </c>
      <c r="P264" s="9" t="s">
        <v>256</v>
      </c>
      <c r="Q264" s="9" t="s">
        <v>256</v>
      </c>
      <c r="R264" s="9" t="s">
        <v>256</v>
      </c>
      <c r="S264" s="9" t="s">
        <v>256</v>
      </c>
      <c r="W264" s="9" t="s">
        <v>256</v>
      </c>
      <c r="X264" s="9" t="s">
        <v>256</v>
      </c>
      <c r="AS264" s="9" t="s">
        <v>257</v>
      </c>
    </row>
    <row r="265" spans="1:45" x14ac:dyDescent="0.2">
      <c r="A265" s="9">
        <v>419237</v>
      </c>
      <c r="B265" s="9" t="s">
        <v>157</v>
      </c>
      <c r="G265" s="9" t="s">
        <v>256</v>
      </c>
      <c r="M265" s="9" t="s">
        <v>256</v>
      </c>
      <c r="N265" s="9" t="s">
        <v>256</v>
      </c>
      <c r="O265" s="9" t="s">
        <v>256</v>
      </c>
      <c r="P265" s="9" t="s">
        <v>256</v>
      </c>
      <c r="Q265" s="9" t="s">
        <v>256</v>
      </c>
      <c r="R265" s="9" t="s">
        <v>256</v>
      </c>
      <c r="T265" s="9" t="s">
        <v>256</v>
      </c>
      <c r="U265" s="9" t="s">
        <v>256</v>
      </c>
      <c r="W265" s="9" t="s">
        <v>256</v>
      </c>
      <c r="X265" s="9" t="s">
        <v>256</v>
      </c>
      <c r="AS265" s="9" t="s">
        <v>257</v>
      </c>
    </row>
    <row r="266" spans="1:45" x14ac:dyDescent="0.2">
      <c r="A266" s="9">
        <v>419252</v>
      </c>
      <c r="B266" s="9" t="s">
        <v>157</v>
      </c>
      <c r="G266" s="9" t="s">
        <v>256</v>
      </c>
      <c r="H266" s="9" t="s">
        <v>256</v>
      </c>
      <c r="I266" s="9" t="s">
        <v>256</v>
      </c>
      <c r="L266" s="9" t="s">
        <v>256</v>
      </c>
      <c r="N266" s="9" t="s">
        <v>256</v>
      </c>
      <c r="P266" s="9" t="s">
        <v>256</v>
      </c>
      <c r="Q266" s="9" t="s">
        <v>256</v>
      </c>
      <c r="R266" s="9" t="s">
        <v>256</v>
      </c>
      <c r="S266" s="9" t="s">
        <v>256</v>
      </c>
      <c r="T266" s="9" t="s">
        <v>256</v>
      </c>
      <c r="U266" s="9" t="s">
        <v>256</v>
      </c>
      <c r="V266" s="9" t="s">
        <v>256</v>
      </c>
      <c r="W266" s="9" t="s">
        <v>256</v>
      </c>
      <c r="X266" s="9" t="s">
        <v>256</v>
      </c>
      <c r="AS266" s="9" t="s">
        <v>257</v>
      </c>
    </row>
    <row r="267" spans="1:45" x14ac:dyDescent="0.2">
      <c r="A267" s="9">
        <v>419329</v>
      </c>
      <c r="B267" s="9" t="s">
        <v>157</v>
      </c>
      <c r="G267" s="9" t="s">
        <v>256</v>
      </c>
      <c r="L267" s="9" t="s">
        <v>256</v>
      </c>
      <c r="P267" s="9" t="s">
        <v>256</v>
      </c>
      <c r="R267" s="9" t="s">
        <v>256</v>
      </c>
      <c r="W267" s="9" t="s">
        <v>256</v>
      </c>
      <c r="AS267" s="9" t="s">
        <v>257</v>
      </c>
    </row>
    <row r="268" spans="1:45" x14ac:dyDescent="0.2">
      <c r="A268" s="9">
        <v>419334</v>
      </c>
      <c r="B268" s="9" t="s">
        <v>157</v>
      </c>
      <c r="G268" s="9" t="s">
        <v>256</v>
      </c>
      <c r="N268" s="9" t="s">
        <v>256</v>
      </c>
      <c r="P268" s="9" t="s">
        <v>256</v>
      </c>
      <c r="R268" s="9" t="s">
        <v>256</v>
      </c>
      <c r="W268" s="9" t="s">
        <v>256</v>
      </c>
      <c r="AS268" s="9" t="s">
        <v>257</v>
      </c>
    </row>
    <row r="269" spans="1:45" x14ac:dyDescent="0.2">
      <c r="A269" s="9">
        <v>419352</v>
      </c>
      <c r="B269" s="9" t="s">
        <v>157</v>
      </c>
      <c r="G269" s="9" t="s">
        <v>256</v>
      </c>
      <c r="H269" s="9" t="s">
        <v>256</v>
      </c>
      <c r="I269" s="9" t="s">
        <v>256</v>
      </c>
      <c r="L269" s="9" t="s">
        <v>256</v>
      </c>
      <c r="P269" s="9" t="s">
        <v>256</v>
      </c>
      <c r="R269" s="9" t="s">
        <v>256</v>
      </c>
      <c r="S269" s="9" t="s">
        <v>256</v>
      </c>
      <c r="T269" s="9" t="s">
        <v>256</v>
      </c>
      <c r="U269" s="9" t="s">
        <v>256</v>
      </c>
      <c r="V269" s="9" t="s">
        <v>256</v>
      </c>
      <c r="X269" s="9" t="s">
        <v>256</v>
      </c>
      <c r="AS269" s="9" t="s">
        <v>257</v>
      </c>
    </row>
    <row r="270" spans="1:45" x14ac:dyDescent="0.2">
      <c r="A270" s="9">
        <v>419373</v>
      </c>
      <c r="B270" s="9" t="s">
        <v>157</v>
      </c>
      <c r="F270" s="9" t="s">
        <v>256</v>
      </c>
      <c r="G270" s="9" t="s">
        <v>256</v>
      </c>
      <c r="K270" s="9" t="s">
        <v>256</v>
      </c>
      <c r="L270" s="9" t="s">
        <v>256</v>
      </c>
      <c r="N270" s="9" t="s">
        <v>256</v>
      </c>
      <c r="O270" s="9" t="s">
        <v>256</v>
      </c>
      <c r="P270" s="9" t="s">
        <v>256</v>
      </c>
      <c r="Q270" s="9" t="s">
        <v>256</v>
      </c>
      <c r="R270" s="9" t="s">
        <v>256</v>
      </c>
      <c r="S270" s="9" t="s">
        <v>256</v>
      </c>
      <c r="T270" s="9" t="s">
        <v>256</v>
      </c>
      <c r="U270" s="9" t="s">
        <v>256</v>
      </c>
      <c r="V270" s="9" t="s">
        <v>256</v>
      </c>
      <c r="W270" s="9" t="s">
        <v>256</v>
      </c>
      <c r="AS270" s="9" t="s">
        <v>257</v>
      </c>
    </row>
    <row r="271" spans="1:45" x14ac:dyDescent="0.2">
      <c r="A271" s="9">
        <v>419389</v>
      </c>
      <c r="B271" s="9" t="s">
        <v>157</v>
      </c>
      <c r="D271" s="9" t="s">
        <v>256</v>
      </c>
      <c r="J271" s="9" t="s">
        <v>256</v>
      </c>
      <c r="L271" s="9" t="s">
        <v>256</v>
      </c>
      <c r="M271" s="9" t="s">
        <v>256</v>
      </c>
      <c r="O271" s="9" t="s">
        <v>256</v>
      </c>
      <c r="P271" s="9" t="s">
        <v>256</v>
      </c>
      <c r="Q271" s="9" t="s">
        <v>256</v>
      </c>
      <c r="R271" s="9" t="s">
        <v>256</v>
      </c>
      <c r="T271" s="9" t="s">
        <v>256</v>
      </c>
      <c r="U271" s="9" t="s">
        <v>256</v>
      </c>
      <c r="V271" s="9" t="s">
        <v>256</v>
      </c>
      <c r="W271" s="9" t="s">
        <v>256</v>
      </c>
      <c r="X271" s="9" t="s">
        <v>256</v>
      </c>
      <c r="AS271" s="9" t="s">
        <v>257</v>
      </c>
    </row>
    <row r="272" spans="1:45" x14ac:dyDescent="0.2">
      <c r="A272" s="9">
        <v>419394</v>
      </c>
      <c r="B272" s="9" t="s">
        <v>157</v>
      </c>
      <c r="E272" s="9" t="s">
        <v>256</v>
      </c>
      <c r="G272" s="9" t="s">
        <v>256</v>
      </c>
      <c r="L272" s="9" t="s">
        <v>256</v>
      </c>
      <c r="P272" s="9" t="s">
        <v>256</v>
      </c>
      <c r="Q272" s="9" t="s">
        <v>256</v>
      </c>
      <c r="S272" s="9" t="s">
        <v>256</v>
      </c>
      <c r="X272" s="9" t="s">
        <v>256</v>
      </c>
      <c r="AS272" s="9" t="s">
        <v>257</v>
      </c>
    </row>
    <row r="273" spans="1:45" x14ac:dyDescent="0.2">
      <c r="A273" s="9">
        <v>419404</v>
      </c>
      <c r="B273" s="9" t="s">
        <v>157</v>
      </c>
      <c r="G273" s="9" t="s">
        <v>256</v>
      </c>
      <c r="H273" s="9" t="s">
        <v>256</v>
      </c>
      <c r="I273" s="9" t="s">
        <v>256</v>
      </c>
      <c r="L273" s="9" t="s">
        <v>256</v>
      </c>
      <c r="N273" s="9" t="s">
        <v>256</v>
      </c>
      <c r="O273" s="9" t="s">
        <v>256</v>
      </c>
      <c r="Q273" s="9" t="s">
        <v>256</v>
      </c>
      <c r="R273" s="9" t="s">
        <v>256</v>
      </c>
      <c r="S273" s="9" t="s">
        <v>256</v>
      </c>
      <c r="T273" s="9" t="s">
        <v>256</v>
      </c>
      <c r="U273" s="9" t="s">
        <v>256</v>
      </c>
      <c r="V273" s="9" t="s">
        <v>256</v>
      </c>
      <c r="W273" s="9" t="s">
        <v>256</v>
      </c>
      <c r="X273" s="9" t="s">
        <v>256</v>
      </c>
      <c r="AS273" s="9" t="s">
        <v>257</v>
      </c>
    </row>
    <row r="274" spans="1:45" x14ac:dyDescent="0.2">
      <c r="A274" s="9">
        <v>419472</v>
      </c>
      <c r="B274" s="9" t="s">
        <v>157</v>
      </c>
      <c r="G274" s="9" t="s">
        <v>256</v>
      </c>
      <c r="H274" s="9" t="s">
        <v>256</v>
      </c>
      <c r="I274" s="9" t="s">
        <v>256</v>
      </c>
      <c r="L274" s="9" t="s">
        <v>256</v>
      </c>
      <c r="O274" s="9" t="s">
        <v>256</v>
      </c>
      <c r="P274" s="9" t="s">
        <v>256</v>
      </c>
      <c r="Q274" s="9" t="s">
        <v>256</v>
      </c>
      <c r="R274" s="9" t="s">
        <v>256</v>
      </c>
      <c r="T274" s="9" t="s">
        <v>256</v>
      </c>
      <c r="U274" s="9" t="s">
        <v>256</v>
      </c>
      <c r="V274" s="9" t="s">
        <v>256</v>
      </c>
      <c r="W274" s="9" t="s">
        <v>256</v>
      </c>
      <c r="X274" s="9" t="s">
        <v>256</v>
      </c>
      <c r="AS274" s="9" t="s">
        <v>257</v>
      </c>
    </row>
    <row r="275" spans="1:45" x14ac:dyDescent="0.2">
      <c r="A275" s="9">
        <v>419478</v>
      </c>
      <c r="B275" s="9" t="s">
        <v>157</v>
      </c>
      <c r="E275" s="9" t="s">
        <v>256</v>
      </c>
      <c r="H275" s="9" t="s">
        <v>256</v>
      </c>
      <c r="M275" s="9" t="s">
        <v>256</v>
      </c>
      <c r="R275" s="9" t="s">
        <v>256</v>
      </c>
      <c r="T275" s="9" t="s">
        <v>256</v>
      </c>
      <c r="AS275" s="9" t="s">
        <v>257</v>
      </c>
    </row>
    <row r="276" spans="1:45" x14ac:dyDescent="0.2">
      <c r="A276" s="9">
        <v>419483</v>
      </c>
      <c r="B276" s="9" t="s">
        <v>157</v>
      </c>
      <c r="G276" s="9" t="s">
        <v>256</v>
      </c>
      <c r="H276" s="9" t="s">
        <v>256</v>
      </c>
      <c r="I276" s="9" t="s">
        <v>256</v>
      </c>
      <c r="L276" s="9" t="s">
        <v>256</v>
      </c>
      <c r="O276" s="9" t="s">
        <v>256</v>
      </c>
      <c r="P276" s="9" t="s">
        <v>256</v>
      </c>
      <c r="Q276" s="9" t="s">
        <v>256</v>
      </c>
      <c r="R276" s="9" t="s">
        <v>256</v>
      </c>
      <c r="S276" s="9" t="s">
        <v>256</v>
      </c>
      <c r="T276" s="9" t="s">
        <v>256</v>
      </c>
      <c r="U276" s="9" t="s">
        <v>256</v>
      </c>
      <c r="V276" s="9" t="s">
        <v>256</v>
      </c>
      <c r="W276" s="9" t="s">
        <v>256</v>
      </c>
      <c r="X276" s="9" t="s">
        <v>256</v>
      </c>
      <c r="AS276" s="9" t="s">
        <v>257</v>
      </c>
    </row>
    <row r="277" spans="1:45" x14ac:dyDescent="0.2">
      <c r="A277" s="9">
        <v>419485</v>
      </c>
      <c r="B277" s="9" t="s">
        <v>157</v>
      </c>
      <c r="C277" s="9" t="s">
        <v>256</v>
      </c>
      <c r="D277" s="9" t="s">
        <v>256</v>
      </c>
      <c r="I277" s="9" t="s">
        <v>256</v>
      </c>
      <c r="L277" s="9" t="s">
        <v>256</v>
      </c>
      <c r="N277" s="9" t="s">
        <v>256</v>
      </c>
      <c r="O277" s="9" t="s">
        <v>256</v>
      </c>
      <c r="P277" s="9" t="s">
        <v>256</v>
      </c>
      <c r="Q277" s="9" t="s">
        <v>256</v>
      </c>
      <c r="R277" s="9" t="s">
        <v>256</v>
      </c>
      <c r="S277" s="9" t="s">
        <v>256</v>
      </c>
      <c r="T277" s="9" t="s">
        <v>256</v>
      </c>
      <c r="U277" s="9" t="s">
        <v>256</v>
      </c>
      <c r="V277" s="9" t="s">
        <v>256</v>
      </c>
      <c r="W277" s="9" t="s">
        <v>256</v>
      </c>
      <c r="X277" s="9" t="s">
        <v>256</v>
      </c>
      <c r="AS277" s="9" t="s">
        <v>257</v>
      </c>
    </row>
    <row r="278" spans="1:45" x14ac:dyDescent="0.2">
      <c r="A278" s="9">
        <v>419492</v>
      </c>
      <c r="B278" s="9" t="s">
        <v>157</v>
      </c>
      <c r="L278" s="9" t="s">
        <v>256</v>
      </c>
      <c r="P278" s="9" t="s">
        <v>256</v>
      </c>
      <c r="Q278" s="9" t="s">
        <v>256</v>
      </c>
      <c r="R278" s="9" t="s">
        <v>256</v>
      </c>
      <c r="T278" s="9" t="s">
        <v>256</v>
      </c>
      <c r="AS278" s="9" t="s">
        <v>257</v>
      </c>
    </row>
    <row r="279" spans="1:45" x14ac:dyDescent="0.2">
      <c r="A279" s="9">
        <v>419521</v>
      </c>
      <c r="B279" s="9" t="s">
        <v>157</v>
      </c>
      <c r="G279" s="9" t="s">
        <v>256</v>
      </c>
      <c r="H279" s="9" t="s">
        <v>256</v>
      </c>
      <c r="L279" s="9" t="s">
        <v>256</v>
      </c>
      <c r="N279" s="9" t="s">
        <v>256</v>
      </c>
      <c r="O279" s="9" t="s">
        <v>256</v>
      </c>
      <c r="P279" s="9" t="s">
        <v>256</v>
      </c>
      <c r="Q279" s="9" t="s">
        <v>256</v>
      </c>
      <c r="R279" s="9" t="s">
        <v>256</v>
      </c>
      <c r="S279" s="9" t="s">
        <v>256</v>
      </c>
      <c r="T279" s="9" t="s">
        <v>256</v>
      </c>
      <c r="U279" s="9" t="s">
        <v>256</v>
      </c>
      <c r="V279" s="9" t="s">
        <v>256</v>
      </c>
      <c r="W279" s="9" t="s">
        <v>256</v>
      </c>
      <c r="X279" s="9" t="s">
        <v>256</v>
      </c>
      <c r="AS279" s="9" t="s">
        <v>257</v>
      </c>
    </row>
    <row r="280" spans="1:45" x14ac:dyDescent="0.2">
      <c r="A280" s="9">
        <v>419525</v>
      </c>
      <c r="B280" s="9" t="s">
        <v>157</v>
      </c>
      <c r="D280" s="9" t="s">
        <v>256</v>
      </c>
      <c r="G280" s="9" t="s">
        <v>256</v>
      </c>
      <c r="I280" s="9" t="s">
        <v>256</v>
      </c>
      <c r="L280" s="9" t="s">
        <v>256</v>
      </c>
      <c r="N280" s="9" t="s">
        <v>256</v>
      </c>
      <c r="O280" s="9" t="s">
        <v>256</v>
      </c>
      <c r="P280" s="9" t="s">
        <v>256</v>
      </c>
      <c r="Q280" s="9" t="s">
        <v>256</v>
      </c>
      <c r="R280" s="9" t="s">
        <v>256</v>
      </c>
      <c r="S280" s="9" t="s">
        <v>256</v>
      </c>
      <c r="U280" s="9" t="s">
        <v>256</v>
      </c>
      <c r="W280" s="9" t="s">
        <v>256</v>
      </c>
      <c r="AS280" s="9" t="s">
        <v>257</v>
      </c>
    </row>
    <row r="281" spans="1:45" x14ac:dyDescent="0.2">
      <c r="A281" s="9">
        <v>419537</v>
      </c>
      <c r="B281" s="9" t="s">
        <v>157</v>
      </c>
      <c r="J281" s="9" t="s">
        <v>256</v>
      </c>
      <c r="L281" s="9" t="s">
        <v>256</v>
      </c>
      <c r="O281" s="9" t="s">
        <v>256</v>
      </c>
      <c r="P281" s="9" t="s">
        <v>256</v>
      </c>
      <c r="Q281" s="9" t="s">
        <v>256</v>
      </c>
      <c r="R281" s="9" t="s">
        <v>256</v>
      </c>
      <c r="T281" s="9" t="s">
        <v>256</v>
      </c>
      <c r="U281" s="9" t="s">
        <v>256</v>
      </c>
      <c r="V281" s="9" t="s">
        <v>256</v>
      </c>
      <c r="W281" s="9" t="s">
        <v>256</v>
      </c>
      <c r="AS281" s="9" t="s">
        <v>257</v>
      </c>
    </row>
    <row r="282" spans="1:45" x14ac:dyDescent="0.2">
      <c r="A282" s="9">
        <v>419543</v>
      </c>
      <c r="B282" s="9" t="s">
        <v>157</v>
      </c>
      <c r="C282" s="9" t="s">
        <v>256</v>
      </c>
      <c r="I282" s="9" t="s">
        <v>256</v>
      </c>
      <c r="J282" s="9" t="s">
        <v>256</v>
      </c>
      <c r="L282" s="9" t="s">
        <v>256</v>
      </c>
      <c r="O282" s="9" t="s">
        <v>256</v>
      </c>
      <c r="P282" s="9" t="s">
        <v>256</v>
      </c>
      <c r="Q282" s="9" t="s">
        <v>256</v>
      </c>
      <c r="S282" s="9" t="s">
        <v>256</v>
      </c>
      <c r="T282" s="9" t="s">
        <v>256</v>
      </c>
      <c r="U282" s="9" t="s">
        <v>256</v>
      </c>
      <c r="V282" s="9" t="s">
        <v>256</v>
      </c>
      <c r="W282" s="9" t="s">
        <v>256</v>
      </c>
      <c r="X282" s="9" t="s">
        <v>256</v>
      </c>
      <c r="AS282" s="9" t="s">
        <v>257</v>
      </c>
    </row>
    <row r="283" spans="1:45" x14ac:dyDescent="0.2">
      <c r="A283" s="9">
        <v>419553</v>
      </c>
      <c r="B283" s="9" t="s">
        <v>157</v>
      </c>
      <c r="H283" s="9" t="s">
        <v>256</v>
      </c>
      <c r="N283" s="9" t="s">
        <v>256</v>
      </c>
      <c r="R283" s="9" t="s">
        <v>256</v>
      </c>
      <c r="S283" s="9" t="s">
        <v>256</v>
      </c>
      <c r="T283" s="9" t="s">
        <v>256</v>
      </c>
      <c r="W283" s="9" t="s">
        <v>256</v>
      </c>
      <c r="AS283" s="9" t="s">
        <v>257</v>
      </c>
    </row>
    <row r="284" spans="1:45" x14ac:dyDescent="0.2">
      <c r="A284" s="9">
        <v>419555</v>
      </c>
      <c r="B284" s="9" t="s">
        <v>157</v>
      </c>
      <c r="H284" s="9" t="s">
        <v>256</v>
      </c>
      <c r="I284" s="9" t="s">
        <v>256</v>
      </c>
      <c r="L284" s="9" t="s">
        <v>256</v>
      </c>
      <c r="N284" s="9" t="s">
        <v>256</v>
      </c>
      <c r="O284" s="9" t="s">
        <v>256</v>
      </c>
      <c r="P284" s="9" t="s">
        <v>256</v>
      </c>
      <c r="R284" s="9" t="s">
        <v>256</v>
      </c>
      <c r="S284" s="9" t="s">
        <v>256</v>
      </c>
      <c r="T284" s="9" t="s">
        <v>256</v>
      </c>
      <c r="U284" s="9" t="s">
        <v>256</v>
      </c>
      <c r="W284" s="9" t="s">
        <v>256</v>
      </c>
      <c r="AS284" s="9" t="s">
        <v>257</v>
      </c>
    </row>
    <row r="285" spans="1:45" x14ac:dyDescent="0.2">
      <c r="A285" s="9">
        <v>419562</v>
      </c>
      <c r="B285" s="9" t="s">
        <v>157</v>
      </c>
      <c r="H285" s="9" t="s">
        <v>256</v>
      </c>
      <c r="L285" s="9" t="s">
        <v>256</v>
      </c>
      <c r="N285" s="9" t="s">
        <v>256</v>
      </c>
      <c r="S285" s="9" t="s">
        <v>256</v>
      </c>
      <c r="T285" s="9" t="s">
        <v>256</v>
      </c>
      <c r="U285" s="9" t="s">
        <v>256</v>
      </c>
      <c r="W285" s="9" t="s">
        <v>256</v>
      </c>
      <c r="AS285" s="9" t="s">
        <v>257</v>
      </c>
    </row>
    <row r="286" spans="1:45" x14ac:dyDescent="0.2">
      <c r="A286" s="9">
        <v>419593</v>
      </c>
      <c r="B286" s="9" t="s">
        <v>157</v>
      </c>
      <c r="D286" s="9" t="s">
        <v>256</v>
      </c>
      <c r="L286" s="9" t="s">
        <v>256</v>
      </c>
      <c r="N286" s="9" t="s">
        <v>256</v>
      </c>
      <c r="P286" s="9" t="s">
        <v>256</v>
      </c>
      <c r="R286" s="9" t="s">
        <v>256</v>
      </c>
      <c r="W286" s="9" t="s">
        <v>256</v>
      </c>
      <c r="X286" s="9" t="s">
        <v>256</v>
      </c>
      <c r="AS286" s="9" t="s">
        <v>257</v>
      </c>
    </row>
    <row r="287" spans="1:45" x14ac:dyDescent="0.2">
      <c r="A287" s="9">
        <v>419599</v>
      </c>
      <c r="B287" s="9" t="s">
        <v>157</v>
      </c>
      <c r="G287" s="9" t="s">
        <v>256</v>
      </c>
      <c r="H287" s="9" t="s">
        <v>256</v>
      </c>
      <c r="I287" s="9" t="s">
        <v>256</v>
      </c>
      <c r="L287" s="9" t="s">
        <v>256</v>
      </c>
      <c r="O287" s="9" t="s">
        <v>256</v>
      </c>
      <c r="P287" s="9" t="s">
        <v>256</v>
      </c>
      <c r="Q287" s="9" t="s">
        <v>256</v>
      </c>
      <c r="R287" s="9" t="s">
        <v>256</v>
      </c>
      <c r="S287" s="9" t="s">
        <v>256</v>
      </c>
      <c r="T287" s="9" t="s">
        <v>256</v>
      </c>
      <c r="U287" s="9" t="s">
        <v>256</v>
      </c>
      <c r="W287" s="9" t="s">
        <v>256</v>
      </c>
      <c r="X287" s="9" t="s">
        <v>256</v>
      </c>
      <c r="AS287" s="9" t="s">
        <v>257</v>
      </c>
    </row>
    <row r="288" spans="1:45" x14ac:dyDescent="0.2">
      <c r="A288" s="9">
        <v>419620</v>
      </c>
      <c r="B288" s="9" t="s">
        <v>157</v>
      </c>
      <c r="F288" s="9" t="s">
        <v>256</v>
      </c>
      <c r="G288" s="9" t="s">
        <v>256</v>
      </c>
      <c r="L288" s="9" t="s">
        <v>256</v>
      </c>
      <c r="N288" s="9" t="s">
        <v>256</v>
      </c>
      <c r="Q288" s="9" t="s">
        <v>256</v>
      </c>
      <c r="T288" s="9" t="s">
        <v>256</v>
      </c>
      <c r="U288" s="9" t="s">
        <v>256</v>
      </c>
      <c r="V288" s="9" t="s">
        <v>256</v>
      </c>
      <c r="W288" s="9" t="s">
        <v>256</v>
      </c>
      <c r="X288" s="9" t="s">
        <v>256</v>
      </c>
      <c r="AS288" s="9" t="s">
        <v>257</v>
      </c>
    </row>
    <row r="289" spans="1:45" x14ac:dyDescent="0.2">
      <c r="A289" s="9">
        <v>419643</v>
      </c>
      <c r="B289" s="9" t="s">
        <v>157</v>
      </c>
      <c r="G289" s="9" t="s">
        <v>256</v>
      </c>
      <c r="K289" s="9" t="s">
        <v>256</v>
      </c>
      <c r="P289" s="9" t="s">
        <v>256</v>
      </c>
      <c r="Q289" s="9" t="s">
        <v>256</v>
      </c>
      <c r="R289" s="9" t="s">
        <v>256</v>
      </c>
      <c r="AS289" s="9" t="s">
        <v>257</v>
      </c>
    </row>
    <row r="290" spans="1:45" x14ac:dyDescent="0.2">
      <c r="A290" s="9">
        <v>419696</v>
      </c>
      <c r="B290" s="9" t="s">
        <v>157</v>
      </c>
      <c r="G290" s="9" t="s">
        <v>256</v>
      </c>
      <c r="H290" s="9" t="s">
        <v>256</v>
      </c>
      <c r="L290" s="9" t="s">
        <v>256</v>
      </c>
      <c r="M290" s="9" t="s">
        <v>256</v>
      </c>
      <c r="N290" s="9" t="s">
        <v>256</v>
      </c>
      <c r="O290" s="9" t="s">
        <v>256</v>
      </c>
      <c r="P290" s="9" t="s">
        <v>256</v>
      </c>
      <c r="Q290" s="9" t="s">
        <v>256</v>
      </c>
      <c r="R290" s="9" t="s">
        <v>256</v>
      </c>
      <c r="S290" s="9" t="s">
        <v>256</v>
      </c>
      <c r="T290" s="9" t="s">
        <v>256</v>
      </c>
      <c r="U290" s="9" t="s">
        <v>256</v>
      </c>
      <c r="V290" s="9" t="s">
        <v>256</v>
      </c>
      <c r="W290" s="9" t="s">
        <v>256</v>
      </c>
      <c r="X290" s="9" t="s">
        <v>256</v>
      </c>
      <c r="AS290" s="9" t="s">
        <v>257</v>
      </c>
    </row>
    <row r="291" spans="1:45" x14ac:dyDescent="0.2">
      <c r="A291" s="9">
        <v>419703</v>
      </c>
      <c r="B291" s="9" t="s">
        <v>157</v>
      </c>
      <c r="H291" s="9" t="s">
        <v>256</v>
      </c>
      <c r="L291" s="9" t="s">
        <v>256</v>
      </c>
      <c r="N291" s="9" t="s">
        <v>256</v>
      </c>
      <c r="O291" s="9" t="s">
        <v>256</v>
      </c>
      <c r="P291" s="9" t="s">
        <v>256</v>
      </c>
      <c r="Q291" s="9" t="s">
        <v>256</v>
      </c>
      <c r="R291" s="9" t="s">
        <v>256</v>
      </c>
      <c r="S291" s="9" t="s">
        <v>256</v>
      </c>
      <c r="T291" s="9" t="s">
        <v>256</v>
      </c>
      <c r="W291" s="9" t="s">
        <v>256</v>
      </c>
      <c r="X291" s="9" t="s">
        <v>256</v>
      </c>
      <c r="AS291" s="9" t="s">
        <v>257</v>
      </c>
    </row>
    <row r="292" spans="1:45" x14ac:dyDescent="0.2">
      <c r="A292" s="9">
        <v>419742</v>
      </c>
      <c r="B292" s="9" t="s">
        <v>157</v>
      </c>
      <c r="E292" s="9" t="s">
        <v>256</v>
      </c>
      <c r="F292" s="9" t="s">
        <v>256</v>
      </c>
      <c r="K292" s="9" t="s">
        <v>256</v>
      </c>
      <c r="O292" s="9" t="s">
        <v>256</v>
      </c>
      <c r="P292" s="9" t="s">
        <v>256</v>
      </c>
      <c r="Q292" s="9" t="s">
        <v>256</v>
      </c>
      <c r="R292" s="9" t="s">
        <v>256</v>
      </c>
      <c r="T292" s="9" t="s">
        <v>256</v>
      </c>
      <c r="U292" s="9" t="s">
        <v>256</v>
      </c>
      <c r="AS292" s="9" t="s">
        <v>257</v>
      </c>
    </row>
    <row r="293" spans="1:45" x14ac:dyDescent="0.2">
      <c r="A293" s="9">
        <v>419751</v>
      </c>
      <c r="B293" s="9" t="s">
        <v>157</v>
      </c>
      <c r="G293" s="9" t="s">
        <v>256</v>
      </c>
      <c r="H293" s="9" t="s">
        <v>256</v>
      </c>
      <c r="I293" s="9" t="s">
        <v>256</v>
      </c>
      <c r="L293" s="9" t="s">
        <v>256</v>
      </c>
      <c r="Q293" s="9" t="s">
        <v>256</v>
      </c>
      <c r="R293" s="9" t="s">
        <v>256</v>
      </c>
      <c r="X293" s="9" t="s">
        <v>256</v>
      </c>
      <c r="AS293" s="9" t="s">
        <v>257</v>
      </c>
    </row>
    <row r="294" spans="1:45" x14ac:dyDescent="0.2">
      <c r="A294" s="9">
        <v>419752</v>
      </c>
      <c r="B294" s="9" t="s">
        <v>157</v>
      </c>
      <c r="C294" s="9" t="s">
        <v>256</v>
      </c>
      <c r="I294" s="9" t="s">
        <v>256</v>
      </c>
      <c r="J294" s="9" t="s">
        <v>256</v>
      </c>
      <c r="L294" s="9" t="s">
        <v>256</v>
      </c>
      <c r="N294" s="9" t="s">
        <v>256</v>
      </c>
      <c r="O294" s="9" t="s">
        <v>256</v>
      </c>
      <c r="P294" s="9" t="s">
        <v>256</v>
      </c>
      <c r="Q294" s="9" t="s">
        <v>256</v>
      </c>
      <c r="R294" s="9" t="s">
        <v>256</v>
      </c>
      <c r="S294" s="9" t="s">
        <v>256</v>
      </c>
      <c r="T294" s="9" t="s">
        <v>256</v>
      </c>
      <c r="U294" s="9" t="s">
        <v>256</v>
      </c>
      <c r="V294" s="9" t="s">
        <v>256</v>
      </c>
      <c r="W294" s="9" t="s">
        <v>256</v>
      </c>
      <c r="X294" s="9" t="s">
        <v>256</v>
      </c>
      <c r="AS294" s="9" t="s">
        <v>257</v>
      </c>
    </row>
    <row r="295" spans="1:45" x14ac:dyDescent="0.2">
      <c r="A295" s="9">
        <v>419848</v>
      </c>
      <c r="B295" s="9" t="s">
        <v>157</v>
      </c>
      <c r="H295" s="9" t="s">
        <v>256</v>
      </c>
      <c r="P295" s="9" t="s">
        <v>256</v>
      </c>
      <c r="T295" s="9" t="s">
        <v>256</v>
      </c>
      <c r="U295" s="9" t="s">
        <v>256</v>
      </c>
      <c r="W295" s="9" t="s">
        <v>256</v>
      </c>
      <c r="AS295" s="9" t="s">
        <v>257</v>
      </c>
    </row>
    <row r="296" spans="1:45" x14ac:dyDescent="0.2">
      <c r="A296" s="9">
        <v>419875</v>
      </c>
      <c r="B296" s="9" t="s">
        <v>157</v>
      </c>
      <c r="C296" s="9" t="s">
        <v>256</v>
      </c>
      <c r="L296" s="9" t="s">
        <v>256</v>
      </c>
      <c r="N296" s="9" t="s">
        <v>256</v>
      </c>
      <c r="R296" s="9" t="s">
        <v>256</v>
      </c>
      <c r="S296" s="9" t="s">
        <v>256</v>
      </c>
      <c r="W296" s="9" t="s">
        <v>256</v>
      </c>
      <c r="AS296" s="9" t="s">
        <v>257</v>
      </c>
    </row>
    <row r="297" spans="1:45" x14ac:dyDescent="0.2">
      <c r="A297" s="9">
        <v>419890</v>
      </c>
      <c r="B297" s="9" t="s">
        <v>157</v>
      </c>
      <c r="D297" s="9" t="s">
        <v>256</v>
      </c>
      <c r="G297" s="9" t="s">
        <v>256</v>
      </c>
      <c r="K297" s="9" t="s">
        <v>256</v>
      </c>
      <c r="M297" s="9" t="s">
        <v>256</v>
      </c>
      <c r="N297" s="9" t="s">
        <v>256</v>
      </c>
      <c r="O297" s="9" t="s">
        <v>256</v>
      </c>
      <c r="P297" s="9" t="s">
        <v>256</v>
      </c>
      <c r="Q297" s="9" t="s">
        <v>256</v>
      </c>
      <c r="R297" s="9" t="s">
        <v>256</v>
      </c>
      <c r="S297" s="9" t="s">
        <v>256</v>
      </c>
      <c r="T297" s="9" t="s">
        <v>256</v>
      </c>
      <c r="U297" s="9" t="s">
        <v>256</v>
      </c>
      <c r="V297" s="9" t="s">
        <v>256</v>
      </c>
      <c r="W297" s="9" t="s">
        <v>256</v>
      </c>
      <c r="X297" s="9" t="s">
        <v>256</v>
      </c>
      <c r="AS297" s="9" t="s">
        <v>257</v>
      </c>
    </row>
    <row r="298" spans="1:45" x14ac:dyDescent="0.2">
      <c r="A298" s="9">
        <v>419892</v>
      </c>
      <c r="B298" s="9" t="s">
        <v>157</v>
      </c>
      <c r="G298" s="9" t="s">
        <v>256</v>
      </c>
      <c r="H298" s="9" t="s">
        <v>256</v>
      </c>
      <c r="J298" s="9" t="s">
        <v>256</v>
      </c>
      <c r="L298" s="9" t="s">
        <v>256</v>
      </c>
      <c r="N298" s="9" t="s">
        <v>256</v>
      </c>
      <c r="O298" s="9" t="s">
        <v>256</v>
      </c>
      <c r="R298" s="9" t="s">
        <v>256</v>
      </c>
      <c r="S298" s="9" t="s">
        <v>256</v>
      </c>
      <c r="U298" s="9" t="s">
        <v>256</v>
      </c>
      <c r="X298" s="9" t="s">
        <v>256</v>
      </c>
      <c r="AS298" s="9" t="s">
        <v>257</v>
      </c>
    </row>
    <row r="299" spans="1:45" x14ac:dyDescent="0.2">
      <c r="A299" s="9">
        <v>419956</v>
      </c>
      <c r="B299" s="9" t="s">
        <v>157</v>
      </c>
      <c r="F299" s="9" t="s">
        <v>256</v>
      </c>
      <c r="J299" s="9" t="s">
        <v>256</v>
      </c>
      <c r="K299" s="9" t="s">
        <v>256</v>
      </c>
      <c r="L299" s="9" t="s">
        <v>256</v>
      </c>
      <c r="O299" s="9" t="s">
        <v>256</v>
      </c>
      <c r="P299" s="9" t="s">
        <v>256</v>
      </c>
      <c r="Q299" s="9" t="s">
        <v>256</v>
      </c>
      <c r="R299" s="9" t="s">
        <v>256</v>
      </c>
      <c r="T299" s="9" t="s">
        <v>256</v>
      </c>
      <c r="U299" s="9" t="s">
        <v>256</v>
      </c>
      <c r="W299" s="9" t="s">
        <v>256</v>
      </c>
      <c r="AS299" s="9" t="s">
        <v>257</v>
      </c>
    </row>
    <row r="300" spans="1:45" x14ac:dyDescent="0.2">
      <c r="A300" s="9">
        <v>419981</v>
      </c>
      <c r="B300" s="9" t="s">
        <v>157</v>
      </c>
      <c r="H300" s="9" t="s">
        <v>256</v>
      </c>
      <c r="K300" s="9" t="s">
        <v>256</v>
      </c>
      <c r="L300" s="9" t="s">
        <v>256</v>
      </c>
      <c r="Q300" s="9" t="s">
        <v>256</v>
      </c>
      <c r="R300" s="9" t="s">
        <v>256</v>
      </c>
      <c r="S300" s="9" t="s">
        <v>256</v>
      </c>
      <c r="T300" s="9" t="s">
        <v>256</v>
      </c>
      <c r="V300" s="9" t="s">
        <v>256</v>
      </c>
      <c r="X300" s="9" t="s">
        <v>256</v>
      </c>
      <c r="AS300" s="9" t="s">
        <v>257</v>
      </c>
    </row>
    <row r="301" spans="1:45" x14ac:dyDescent="0.2">
      <c r="A301" s="9">
        <v>420031</v>
      </c>
      <c r="B301" s="9" t="s">
        <v>157</v>
      </c>
      <c r="C301" s="9" t="s">
        <v>256</v>
      </c>
      <c r="I301" s="9" t="s">
        <v>256</v>
      </c>
      <c r="K301" s="9" t="s">
        <v>256</v>
      </c>
      <c r="L301" s="9" t="s">
        <v>256</v>
      </c>
      <c r="O301" s="9" t="s">
        <v>256</v>
      </c>
      <c r="R301" s="9" t="s">
        <v>256</v>
      </c>
      <c r="S301" s="9" t="s">
        <v>256</v>
      </c>
      <c r="T301" s="9" t="s">
        <v>256</v>
      </c>
      <c r="U301" s="9" t="s">
        <v>256</v>
      </c>
      <c r="X301" s="9" t="s">
        <v>256</v>
      </c>
      <c r="AS301" s="9" t="s">
        <v>257</v>
      </c>
    </row>
    <row r="302" spans="1:45" x14ac:dyDescent="0.2">
      <c r="A302" s="9">
        <v>420048</v>
      </c>
      <c r="B302" s="9" t="s">
        <v>157</v>
      </c>
      <c r="G302" s="9" t="s">
        <v>256</v>
      </c>
      <c r="I302" s="9" t="s">
        <v>256</v>
      </c>
      <c r="P302" s="9" t="s">
        <v>256</v>
      </c>
      <c r="Q302" s="9" t="s">
        <v>256</v>
      </c>
      <c r="R302" s="9" t="s">
        <v>256</v>
      </c>
      <c r="T302" s="9" t="s">
        <v>256</v>
      </c>
      <c r="U302" s="9" t="s">
        <v>256</v>
      </c>
      <c r="V302" s="9" t="s">
        <v>256</v>
      </c>
      <c r="W302" s="9" t="s">
        <v>256</v>
      </c>
      <c r="X302" s="9" t="s">
        <v>256</v>
      </c>
      <c r="AS302" s="9" t="s">
        <v>257</v>
      </c>
    </row>
    <row r="303" spans="1:45" x14ac:dyDescent="0.2">
      <c r="A303" s="9">
        <v>420073</v>
      </c>
      <c r="B303" s="9" t="s">
        <v>157</v>
      </c>
      <c r="H303" s="9" t="s">
        <v>256</v>
      </c>
      <c r="L303" s="9" t="s">
        <v>256</v>
      </c>
      <c r="M303" s="9" t="s">
        <v>256</v>
      </c>
      <c r="O303" s="9" t="s">
        <v>256</v>
      </c>
      <c r="R303" s="9" t="s">
        <v>256</v>
      </c>
      <c r="S303" s="9" t="s">
        <v>256</v>
      </c>
      <c r="AS303" s="9" t="s">
        <v>257</v>
      </c>
    </row>
    <row r="304" spans="1:45" x14ac:dyDescent="0.2">
      <c r="A304" s="9">
        <v>420076</v>
      </c>
      <c r="B304" s="9" t="s">
        <v>157</v>
      </c>
      <c r="C304" s="9" t="s">
        <v>256</v>
      </c>
      <c r="I304" s="9" t="s">
        <v>256</v>
      </c>
      <c r="L304" s="9" t="s">
        <v>256</v>
      </c>
      <c r="N304" s="9" t="s">
        <v>256</v>
      </c>
      <c r="O304" s="9" t="s">
        <v>256</v>
      </c>
      <c r="P304" s="9" t="s">
        <v>256</v>
      </c>
      <c r="Q304" s="9" t="s">
        <v>256</v>
      </c>
      <c r="R304" s="9" t="s">
        <v>256</v>
      </c>
      <c r="S304" s="9" t="s">
        <v>256</v>
      </c>
      <c r="T304" s="9" t="s">
        <v>256</v>
      </c>
      <c r="U304" s="9" t="s">
        <v>256</v>
      </c>
      <c r="V304" s="9" t="s">
        <v>256</v>
      </c>
      <c r="W304" s="9" t="s">
        <v>256</v>
      </c>
      <c r="X304" s="9" t="s">
        <v>256</v>
      </c>
      <c r="AS304" s="9" t="s">
        <v>257</v>
      </c>
    </row>
    <row r="305" spans="1:45" x14ac:dyDescent="0.2">
      <c r="A305" s="9">
        <v>420110</v>
      </c>
      <c r="B305" s="9" t="s">
        <v>157</v>
      </c>
      <c r="I305" s="9" t="s">
        <v>256</v>
      </c>
      <c r="J305" s="9" t="s">
        <v>256</v>
      </c>
      <c r="K305" s="9" t="s">
        <v>256</v>
      </c>
      <c r="L305" s="9" t="s">
        <v>256</v>
      </c>
      <c r="N305" s="9" t="s">
        <v>256</v>
      </c>
      <c r="O305" s="9" t="s">
        <v>256</v>
      </c>
      <c r="Q305" s="9" t="s">
        <v>256</v>
      </c>
      <c r="R305" s="9" t="s">
        <v>256</v>
      </c>
      <c r="S305" s="9" t="s">
        <v>256</v>
      </c>
      <c r="T305" s="9" t="s">
        <v>256</v>
      </c>
      <c r="U305" s="9" t="s">
        <v>256</v>
      </c>
      <c r="V305" s="9" t="s">
        <v>256</v>
      </c>
      <c r="W305" s="9" t="s">
        <v>256</v>
      </c>
      <c r="X305" s="9" t="s">
        <v>256</v>
      </c>
      <c r="AS305" s="9" t="s">
        <v>257</v>
      </c>
    </row>
    <row r="306" spans="1:45" x14ac:dyDescent="0.2">
      <c r="A306" s="9">
        <v>420194</v>
      </c>
      <c r="B306" s="9" t="s">
        <v>157</v>
      </c>
      <c r="D306" s="9" t="s">
        <v>256</v>
      </c>
      <c r="H306" s="9" t="s">
        <v>256</v>
      </c>
      <c r="L306" s="9" t="s">
        <v>256</v>
      </c>
      <c r="N306" s="9" t="s">
        <v>256</v>
      </c>
      <c r="P306" s="9" t="s">
        <v>256</v>
      </c>
      <c r="R306" s="9" t="s">
        <v>256</v>
      </c>
      <c r="S306" s="9" t="s">
        <v>256</v>
      </c>
      <c r="T306" s="9" t="s">
        <v>256</v>
      </c>
      <c r="U306" s="9" t="s">
        <v>256</v>
      </c>
      <c r="W306" s="9" t="s">
        <v>256</v>
      </c>
      <c r="X306" s="9" t="s">
        <v>256</v>
      </c>
      <c r="AS306" s="9" t="s">
        <v>257</v>
      </c>
    </row>
    <row r="307" spans="1:45" x14ac:dyDescent="0.2">
      <c r="A307" s="9">
        <v>420201</v>
      </c>
      <c r="B307" s="9" t="s">
        <v>157</v>
      </c>
      <c r="L307" s="9" t="s">
        <v>256</v>
      </c>
      <c r="P307" s="9" t="s">
        <v>256</v>
      </c>
      <c r="Q307" s="9" t="s">
        <v>256</v>
      </c>
      <c r="R307" s="9" t="s">
        <v>256</v>
      </c>
      <c r="S307" s="9" t="s">
        <v>256</v>
      </c>
      <c r="T307" s="9" t="s">
        <v>256</v>
      </c>
      <c r="U307" s="9" t="s">
        <v>256</v>
      </c>
      <c r="V307" s="9" t="s">
        <v>256</v>
      </c>
      <c r="W307" s="9" t="s">
        <v>256</v>
      </c>
      <c r="X307" s="9" t="s">
        <v>256</v>
      </c>
      <c r="AS307" s="9" t="s">
        <v>257</v>
      </c>
    </row>
    <row r="308" spans="1:45" x14ac:dyDescent="0.2">
      <c r="A308" s="9">
        <v>420230</v>
      </c>
      <c r="B308" s="9" t="s">
        <v>157</v>
      </c>
      <c r="F308" s="9" t="s">
        <v>256</v>
      </c>
      <c r="P308" s="9" t="s">
        <v>256</v>
      </c>
      <c r="Q308" s="9" t="s">
        <v>256</v>
      </c>
      <c r="R308" s="9" t="s">
        <v>256</v>
      </c>
      <c r="T308" s="9" t="s">
        <v>256</v>
      </c>
      <c r="U308" s="9" t="s">
        <v>256</v>
      </c>
      <c r="V308" s="9" t="s">
        <v>256</v>
      </c>
      <c r="W308" s="9" t="s">
        <v>256</v>
      </c>
      <c r="X308" s="9" t="s">
        <v>256</v>
      </c>
      <c r="AS308" s="9" t="s">
        <v>257</v>
      </c>
    </row>
    <row r="309" spans="1:45" x14ac:dyDescent="0.2">
      <c r="A309" s="9">
        <v>420285</v>
      </c>
      <c r="B309" s="9" t="s">
        <v>157</v>
      </c>
      <c r="H309" s="9" t="s">
        <v>256</v>
      </c>
      <c r="I309" s="9" t="s">
        <v>256</v>
      </c>
      <c r="L309" s="9" t="s">
        <v>256</v>
      </c>
      <c r="N309" s="9" t="s">
        <v>256</v>
      </c>
      <c r="P309" s="9" t="s">
        <v>256</v>
      </c>
      <c r="Q309" s="9" t="s">
        <v>256</v>
      </c>
      <c r="R309" s="9" t="s">
        <v>256</v>
      </c>
      <c r="S309" s="9" t="s">
        <v>256</v>
      </c>
      <c r="T309" s="9" t="s">
        <v>256</v>
      </c>
      <c r="U309" s="9" t="s">
        <v>256</v>
      </c>
      <c r="V309" s="9" t="s">
        <v>256</v>
      </c>
      <c r="W309" s="9" t="s">
        <v>256</v>
      </c>
      <c r="X309" s="9" t="s">
        <v>256</v>
      </c>
      <c r="AS309" s="9" t="s">
        <v>257</v>
      </c>
    </row>
    <row r="310" spans="1:45" x14ac:dyDescent="0.2">
      <c r="A310" s="9">
        <v>420304</v>
      </c>
      <c r="B310" s="9" t="s">
        <v>157</v>
      </c>
      <c r="E310" s="9" t="s">
        <v>256</v>
      </c>
      <c r="G310" s="9" t="s">
        <v>256</v>
      </c>
      <c r="K310" s="9" t="s">
        <v>256</v>
      </c>
      <c r="L310" s="9" t="s">
        <v>256</v>
      </c>
      <c r="N310" s="9" t="s">
        <v>256</v>
      </c>
      <c r="O310" s="9" t="s">
        <v>256</v>
      </c>
      <c r="P310" s="9" t="s">
        <v>256</v>
      </c>
      <c r="Q310" s="9" t="s">
        <v>256</v>
      </c>
      <c r="R310" s="9" t="s">
        <v>256</v>
      </c>
      <c r="S310" s="9" t="s">
        <v>256</v>
      </c>
      <c r="T310" s="9" t="s">
        <v>256</v>
      </c>
      <c r="U310" s="9" t="s">
        <v>256</v>
      </c>
      <c r="V310" s="9" t="s">
        <v>256</v>
      </c>
      <c r="W310" s="9" t="s">
        <v>256</v>
      </c>
      <c r="X310" s="9" t="s">
        <v>256</v>
      </c>
      <c r="AS310" s="9" t="s">
        <v>257</v>
      </c>
    </row>
    <row r="311" spans="1:45" x14ac:dyDescent="0.2">
      <c r="A311" s="9">
        <v>420324</v>
      </c>
      <c r="B311" s="9" t="s">
        <v>157</v>
      </c>
      <c r="D311" s="9" t="s">
        <v>256</v>
      </c>
      <c r="G311" s="9" t="s">
        <v>256</v>
      </c>
      <c r="L311" s="9" t="s">
        <v>256</v>
      </c>
      <c r="M311" s="9" t="s">
        <v>256</v>
      </c>
      <c r="N311" s="9" t="s">
        <v>256</v>
      </c>
      <c r="O311" s="9" t="s">
        <v>256</v>
      </c>
      <c r="P311" s="9" t="s">
        <v>256</v>
      </c>
      <c r="R311" s="9" t="s">
        <v>256</v>
      </c>
      <c r="S311" s="9" t="s">
        <v>256</v>
      </c>
      <c r="T311" s="9" t="s">
        <v>256</v>
      </c>
      <c r="U311" s="9" t="s">
        <v>256</v>
      </c>
      <c r="V311" s="9" t="s">
        <v>256</v>
      </c>
      <c r="W311" s="9" t="s">
        <v>256</v>
      </c>
      <c r="X311" s="9" t="s">
        <v>256</v>
      </c>
      <c r="AS311" s="9" t="s">
        <v>257</v>
      </c>
    </row>
    <row r="312" spans="1:45" x14ac:dyDescent="0.2">
      <c r="A312" s="9">
        <v>420358</v>
      </c>
      <c r="B312" s="9" t="s">
        <v>157</v>
      </c>
      <c r="H312" s="9" t="s">
        <v>256</v>
      </c>
      <c r="L312" s="9" t="s">
        <v>256</v>
      </c>
      <c r="O312" s="9" t="s">
        <v>256</v>
      </c>
      <c r="Q312" s="9" t="s">
        <v>256</v>
      </c>
      <c r="S312" s="9" t="s">
        <v>256</v>
      </c>
      <c r="AS312" s="9" t="s">
        <v>257</v>
      </c>
    </row>
    <row r="313" spans="1:45" x14ac:dyDescent="0.2">
      <c r="A313" s="9">
        <v>420360</v>
      </c>
      <c r="B313" s="9" t="s">
        <v>157</v>
      </c>
      <c r="I313" s="9" t="s">
        <v>256</v>
      </c>
      <c r="J313" s="9" t="s">
        <v>256</v>
      </c>
      <c r="K313" s="9" t="s">
        <v>256</v>
      </c>
      <c r="O313" s="9" t="s">
        <v>256</v>
      </c>
      <c r="R313" s="9" t="s">
        <v>256</v>
      </c>
      <c r="S313" s="9" t="s">
        <v>256</v>
      </c>
      <c r="T313" s="9" t="s">
        <v>256</v>
      </c>
      <c r="W313" s="9" t="s">
        <v>256</v>
      </c>
      <c r="AS313" s="9" t="s">
        <v>257</v>
      </c>
    </row>
    <row r="314" spans="1:45" x14ac:dyDescent="0.2">
      <c r="A314" s="9">
        <v>420376</v>
      </c>
      <c r="B314" s="9" t="s">
        <v>157</v>
      </c>
      <c r="F314" s="9" t="s">
        <v>256</v>
      </c>
      <c r="I314" s="9" t="s">
        <v>256</v>
      </c>
      <c r="K314" s="9" t="s">
        <v>256</v>
      </c>
      <c r="P314" s="9" t="s">
        <v>256</v>
      </c>
      <c r="R314" s="9" t="s">
        <v>256</v>
      </c>
      <c r="T314" s="9" t="s">
        <v>256</v>
      </c>
      <c r="W314" s="9" t="s">
        <v>256</v>
      </c>
      <c r="AS314" s="9" t="s">
        <v>257</v>
      </c>
    </row>
    <row r="315" spans="1:45" x14ac:dyDescent="0.2">
      <c r="A315" s="9">
        <v>420383</v>
      </c>
      <c r="B315" s="9" t="s">
        <v>157</v>
      </c>
      <c r="H315" s="9" t="s">
        <v>256</v>
      </c>
      <c r="L315" s="9" t="s">
        <v>256</v>
      </c>
      <c r="O315" s="9" t="s">
        <v>256</v>
      </c>
      <c r="Q315" s="9" t="s">
        <v>256</v>
      </c>
      <c r="R315" s="9" t="s">
        <v>256</v>
      </c>
      <c r="S315" s="9" t="s">
        <v>256</v>
      </c>
      <c r="T315" s="9" t="s">
        <v>256</v>
      </c>
      <c r="X315" s="9" t="s">
        <v>256</v>
      </c>
      <c r="AS315" s="9" t="s">
        <v>257</v>
      </c>
    </row>
    <row r="316" spans="1:45" x14ac:dyDescent="0.2">
      <c r="A316" s="9">
        <v>420393</v>
      </c>
      <c r="B316" s="9" t="s">
        <v>157</v>
      </c>
      <c r="G316" s="9" t="s">
        <v>256</v>
      </c>
      <c r="N316" s="9" t="s">
        <v>256</v>
      </c>
      <c r="P316" s="9" t="s">
        <v>256</v>
      </c>
      <c r="Q316" s="9" t="s">
        <v>256</v>
      </c>
      <c r="U316" s="9" t="s">
        <v>256</v>
      </c>
      <c r="V316" s="9" t="s">
        <v>256</v>
      </c>
      <c r="W316" s="9" t="s">
        <v>256</v>
      </c>
      <c r="AS316" s="9" t="s">
        <v>257</v>
      </c>
    </row>
    <row r="317" spans="1:45" x14ac:dyDescent="0.2">
      <c r="A317" s="9">
        <v>420496</v>
      </c>
      <c r="B317" s="9" t="s">
        <v>157</v>
      </c>
      <c r="G317" s="9" t="s">
        <v>256</v>
      </c>
      <c r="J317" s="9" t="s">
        <v>256</v>
      </c>
      <c r="L317" s="9" t="s">
        <v>256</v>
      </c>
      <c r="M317" s="9" t="s">
        <v>256</v>
      </c>
      <c r="N317" s="9" t="s">
        <v>256</v>
      </c>
      <c r="O317" s="9" t="s">
        <v>256</v>
      </c>
      <c r="P317" s="9" t="s">
        <v>256</v>
      </c>
      <c r="Q317" s="9" t="s">
        <v>256</v>
      </c>
      <c r="R317" s="9" t="s">
        <v>256</v>
      </c>
      <c r="T317" s="9" t="s">
        <v>256</v>
      </c>
      <c r="U317" s="9" t="s">
        <v>256</v>
      </c>
      <c r="V317" s="9" t="s">
        <v>256</v>
      </c>
      <c r="X317" s="9" t="s">
        <v>256</v>
      </c>
      <c r="AS317" s="9" t="s">
        <v>257</v>
      </c>
    </row>
    <row r="318" spans="1:45" x14ac:dyDescent="0.2">
      <c r="A318" s="9">
        <v>420549</v>
      </c>
      <c r="B318" s="9" t="s">
        <v>157</v>
      </c>
      <c r="K318" s="9" t="s">
        <v>256</v>
      </c>
      <c r="P318" s="9" t="s">
        <v>256</v>
      </c>
      <c r="R318" s="9" t="s">
        <v>256</v>
      </c>
      <c r="W318" s="9" t="s">
        <v>256</v>
      </c>
      <c r="X318" s="9" t="s">
        <v>256</v>
      </c>
      <c r="AS318" s="9" t="s">
        <v>257</v>
      </c>
    </row>
    <row r="319" spans="1:45" x14ac:dyDescent="0.2">
      <c r="A319" s="9">
        <v>420563</v>
      </c>
      <c r="B319" s="9" t="s">
        <v>157</v>
      </c>
      <c r="I319" s="9" t="s">
        <v>256</v>
      </c>
      <c r="L319" s="9" t="s">
        <v>256</v>
      </c>
      <c r="O319" s="9" t="s">
        <v>256</v>
      </c>
      <c r="P319" s="9" t="s">
        <v>256</v>
      </c>
      <c r="Q319" s="9" t="s">
        <v>256</v>
      </c>
      <c r="R319" s="9" t="s">
        <v>256</v>
      </c>
      <c r="S319" s="9" t="s">
        <v>256</v>
      </c>
      <c r="T319" s="9" t="s">
        <v>256</v>
      </c>
      <c r="U319" s="9" t="s">
        <v>256</v>
      </c>
      <c r="V319" s="9" t="s">
        <v>256</v>
      </c>
      <c r="W319" s="9" t="s">
        <v>256</v>
      </c>
      <c r="X319" s="9" t="s">
        <v>256</v>
      </c>
      <c r="AS319" s="9" t="s">
        <v>257</v>
      </c>
    </row>
    <row r="320" spans="1:45" x14ac:dyDescent="0.2">
      <c r="A320" s="9">
        <v>420565</v>
      </c>
      <c r="B320" s="9" t="s">
        <v>157</v>
      </c>
      <c r="D320" s="9" t="s">
        <v>256</v>
      </c>
      <c r="H320" s="9" t="s">
        <v>256</v>
      </c>
      <c r="I320" s="9" t="s">
        <v>256</v>
      </c>
      <c r="L320" s="9" t="s">
        <v>256</v>
      </c>
      <c r="N320" s="9" t="s">
        <v>256</v>
      </c>
      <c r="O320" s="9" t="s">
        <v>256</v>
      </c>
      <c r="P320" s="9" t="s">
        <v>256</v>
      </c>
      <c r="Q320" s="9" t="s">
        <v>256</v>
      </c>
      <c r="R320" s="9" t="s">
        <v>256</v>
      </c>
      <c r="S320" s="9" t="s">
        <v>256</v>
      </c>
      <c r="T320" s="9" t="s">
        <v>256</v>
      </c>
      <c r="U320" s="9" t="s">
        <v>256</v>
      </c>
      <c r="V320" s="9" t="s">
        <v>256</v>
      </c>
      <c r="W320" s="9" t="s">
        <v>256</v>
      </c>
      <c r="X320" s="9" t="s">
        <v>256</v>
      </c>
      <c r="AS320" s="9" t="s">
        <v>257</v>
      </c>
    </row>
    <row r="321" spans="1:45" x14ac:dyDescent="0.2">
      <c r="A321" s="9">
        <v>420646</v>
      </c>
      <c r="B321" s="9" t="s">
        <v>157</v>
      </c>
      <c r="E321" s="9" t="s">
        <v>256</v>
      </c>
      <c r="L321" s="9" t="s">
        <v>256</v>
      </c>
      <c r="Q321" s="9" t="s">
        <v>256</v>
      </c>
      <c r="R321" s="9" t="s">
        <v>256</v>
      </c>
      <c r="S321" s="9" t="s">
        <v>256</v>
      </c>
      <c r="T321" s="9" t="s">
        <v>256</v>
      </c>
      <c r="AS321" s="9" t="s">
        <v>257</v>
      </c>
    </row>
    <row r="322" spans="1:45" x14ac:dyDescent="0.2">
      <c r="A322" s="9">
        <v>420663</v>
      </c>
      <c r="B322" s="9" t="s">
        <v>157</v>
      </c>
      <c r="D322" s="9" t="s">
        <v>256</v>
      </c>
      <c r="F322" s="9" t="s">
        <v>256</v>
      </c>
      <c r="H322" s="9" t="s">
        <v>256</v>
      </c>
      <c r="K322" s="9" t="s">
        <v>256</v>
      </c>
      <c r="R322" s="9" t="s">
        <v>256</v>
      </c>
      <c r="S322" s="9" t="s">
        <v>256</v>
      </c>
      <c r="AS322" s="9" t="s">
        <v>257</v>
      </c>
    </row>
    <row r="323" spans="1:45" x14ac:dyDescent="0.2">
      <c r="A323" s="9">
        <v>420695</v>
      </c>
      <c r="B323" s="9" t="s">
        <v>157</v>
      </c>
      <c r="L323" s="9" t="s">
        <v>256</v>
      </c>
      <c r="N323" s="9" t="s">
        <v>256</v>
      </c>
      <c r="P323" s="9" t="s">
        <v>256</v>
      </c>
      <c r="R323" s="9" t="s">
        <v>256</v>
      </c>
      <c r="T323" s="9" t="s">
        <v>256</v>
      </c>
      <c r="W323" s="9" t="s">
        <v>256</v>
      </c>
      <c r="AS323" s="9" t="s">
        <v>257</v>
      </c>
    </row>
    <row r="324" spans="1:45" x14ac:dyDescent="0.2">
      <c r="A324" s="9">
        <v>420701</v>
      </c>
      <c r="B324" s="9" t="s">
        <v>157</v>
      </c>
      <c r="H324" s="9" t="s">
        <v>256</v>
      </c>
      <c r="I324" s="9" t="s">
        <v>256</v>
      </c>
      <c r="L324" s="9" t="s">
        <v>256</v>
      </c>
      <c r="M324" s="9" t="s">
        <v>256</v>
      </c>
      <c r="N324" s="9" t="s">
        <v>256</v>
      </c>
      <c r="O324" s="9" t="s">
        <v>256</v>
      </c>
      <c r="P324" s="9" t="s">
        <v>256</v>
      </c>
      <c r="Q324" s="9" t="s">
        <v>256</v>
      </c>
      <c r="R324" s="9" t="s">
        <v>256</v>
      </c>
      <c r="S324" s="9" t="s">
        <v>256</v>
      </c>
      <c r="T324" s="9" t="s">
        <v>256</v>
      </c>
      <c r="V324" s="9" t="s">
        <v>256</v>
      </c>
      <c r="X324" s="9" t="s">
        <v>256</v>
      </c>
      <c r="AS324" s="9" t="s">
        <v>257</v>
      </c>
    </row>
    <row r="325" spans="1:45" x14ac:dyDescent="0.2">
      <c r="A325" s="9">
        <v>420754</v>
      </c>
      <c r="B325" s="9" t="s">
        <v>157</v>
      </c>
      <c r="H325" s="9" t="s">
        <v>256</v>
      </c>
      <c r="I325" s="9" t="s">
        <v>256</v>
      </c>
      <c r="L325" s="9" t="s">
        <v>256</v>
      </c>
      <c r="N325" s="9" t="s">
        <v>256</v>
      </c>
      <c r="O325" s="9" t="s">
        <v>256</v>
      </c>
      <c r="P325" s="9" t="s">
        <v>256</v>
      </c>
      <c r="Q325" s="9" t="s">
        <v>256</v>
      </c>
      <c r="R325" s="9" t="s">
        <v>256</v>
      </c>
      <c r="S325" s="9" t="s">
        <v>256</v>
      </c>
      <c r="T325" s="9" t="s">
        <v>256</v>
      </c>
      <c r="V325" s="9" t="s">
        <v>256</v>
      </c>
      <c r="W325" s="9" t="s">
        <v>256</v>
      </c>
      <c r="AS325" s="9" t="s">
        <v>257</v>
      </c>
    </row>
    <row r="326" spans="1:45" x14ac:dyDescent="0.2">
      <c r="A326" s="9">
        <v>420759</v>
      </c>
      <c r="B326" s="9" t="s">
        <v>157</v>
      </c>
      <c r="I326" s="9" t="s">
        <v>256</v>
      </c>
      <c r="L326" s="9" t="s">
        <v>256</v>
      </c>
      <c r="Q326" s="9" t="s">
        <v>256</v>
      </c>
      <c r="U326" s="9" t="s">
        <v>256</v>
      </c>
      <c r="V326" s="9" t="s">
        <v>256</v>
      </c>
      <c r="X326" s="9" t="s">
        <v>256</v>
      </c>
      <c r="AS326" s="9" t="s">
        <v>257</v>
      </c>
    </row>
    <row r="327" spans="1:45" x14ac:dyDescent="0.2">
      <c r="A327" s="9">
        <v>420760</v>
      </c>
      <c r="B327" s="9" t="s">
        <v>157</v>
      </c>
      <c r="G327" s="9" t="s">
        <v>256</v>
      </c>
      <c r="H327" s="9" t="s">
        <v>256</v>
      </c>
      <c r="K327" s="9" t="s">
        <v>256</v>
      </c>
      <c r="L327" s="9" t="s">
        <v>256</v>
      </c>
      <c r="O327" s="9" t="s">
        <v>256</v>
      </c>
      <c r="P327" s="9" t="s">
        <v>256</v>
      </c>
      <c r="Q327" s="9" t="s">
        <v>256</v>
      </c>
      <c r="R327" s="9" t="s">
        <v>256</v>
      </c>
      <c r="S327" s="9" t="s">
        <v>256</v>
      </c>
      <c r="T327" s="9" t="s">
        <v>256</v>
      </c>
      <c r="U327" s="9" t="s">
        <v>256</v>
      </c>
      <c r="V327" s="9" t="s">
        <v>256</v>
      </c>
      <c r="W327" s="9" t="s">
        <v>256</v>
      </c>
      <c r="X327" s="9" t="s">
        <v>256</v>
      </c>
      <c r="AS327" s="9" t="s">
        <v>257</v>
      </c>
    </row>
    <row r="328" spans="1:45" x14ac:dyDescent="0.2">
      <c r="A328" s="9">
        <v>420769</v>
      </c>
      <c r="B328" s="9" t="s">
        <v>157</v>
      </c>
      <c r="D328" s="9" t="s">
        <v>256</v>
      </c>
      <c r="G328" s="9" t="s">
        <v>256</v>
      </c>
      <c r="L328" s="9" t="s">
        <v>256</v>
      </c>
      <c r="N328" s="9" t="s">
        <v>256</v>
      </c>
      <c r="R328" s="9" t="s">
        <v>256</v>
      </c>
      <c r="T328" s="9" t="s">
        <v>256</v>
      </c>
      <c r="AS328" s="9" t="s">
        <v>257</v>
      </c>
    </row>
    <row r="329" spans="1:45" x14ac:dyDescent="0.2">
      <c r="A329" s="9">
        <v>420782</v>
      </c>
      <c r="B329" s="9" t="s">
        <v>157</v>
      </c>
      <c r="D329" s="9" t="s">
        <v>256</v>
      </c>
      <c r="J329" s="9" t="s">
        <v>256</v>
      </c>
      <c r="L329" s="9" t="s">
        <v>256</v>
      </c>
      <c r="M329" s="9" t="s">
        <v>256</v>
      </c>
      <c r="N329" s="9" t="s">
        <v>256</v>
      </c>
      <c r="O329" s="9" t="s">
        <v>256</v>
      </c>
      <c r="P329" s="9" t="s">
        <v>256</v>
      </c>
      <c r="Q329" s="9" t="s">
        <v>256</v>
      </c>
      <c r="R329" s="9" t="s">
        <v>256</v>
      </c>
      <c r="S329" s="9" t="s">
        <v>256</v>
      </c>
      <c r="T329" s="9" t="s">
        <v>256</v>
      </c>
      <c r="U329" s="9" t="s">
        <v>256</v>
      </c>
      <c r="V329" s="9" t="s">
        <v>256</v>
      </c>
      <c r="W329" s="9" t="s">
        <v>256</v>
      </c>
      <c r="X329" s="9" t="s">
        <v>256</v>
      </c>
      <c r="AS329" s="9" t="s">
        <v>257</v>
      </c>
    </row>
    <row r="330" spans="1:45" x14ac:dyDescent="0.2">
      <c r="A330" s="9">
        <v>420783</v>
      </c>
      <c r="B330" s="9" t="s">
        <v>157</v>
      </c>
      <c r="L330" s="9" t="s">
        <v>256</v>
      </c>
      <c r="R330" s="9" t="s">
        <v>256</v>
      </c>
      <c r="T330" s="9" t="s">
        <v>256</v>
      </c>
      <c r="W330" s="9" t="s">
        <v>256</v>
      </c>
      <c r="X330" s="9" t="s">
        <v>256</v>
      </c>
      <c r="AS330" s="9" t="s">
        <v>257</v>
      </c>
    </row>
    <row r="331" spans="1:45" x14ac:dyDescent="0.2">
      <c r="A331" s="9">
        <v>420788</v>
      </c>
      <c r="B331" s="9" t="s">
        <v>157</v>
      </c>
      <c r="J331" s="9" t="s">
        <v>256</v>
      </c>
      <c r="L331" s="9" t="s">
        <v>256</v>
      </c>
      <c r="M331" s="9" t="s">
        <v>256</v>
      </c>
      <c r="N331" s="9" t="s">
        <v>256</v>
      </c>
      <c r="P331" s="9" t="s">
        <v>256</v>
      </c>
      <c r="T331" s="9" t="s">
        <v>256</v>
      </c>
      <c r="W331" s="9" t="s">
        <v>256</v>
      </c>
      <c r="AS331" s="9" t="s">
        <v>257</v>
      </c>
    </row>
    <row r="332" spans="1:45" x14ac:dyDescent="0.2">
      <c r="A332" s="9">
        <v>420850</v>
      </c>
      <c r="B332" s="9" t="s">
        <v>157</v>
      </c>
      <c r="G332" s="9" t="s">
        <v>256</v>
      </c>
      <c r="I332" s="9" t="s">
        <v>256</v>
      </c>
      <c r="L332" s="9" t="s">
        <v>256</v>
      </c>
      <c r="M332" s="9" t="s">
        <v>256</v>
      </c>
      <c r="N332" s="9" t="s">
        <v>256</v>
      </c>
      <c r="P332" s="9" t="s">
        <v>256</v>
      </c>
      <c r="Q332" s="9" t="s">
        <v>256</v>
      </c>
      <c r="S332" s="9" t="s">
        <v>256</v>
      </c>
      <c r="T332" s="9" t="s">
        <v>256</v>
      </c>
      <c r="U332" s="9" t="s">
        <v>256</v>
      </c>
      <c r="W332" s="9" t="s">
        <v>256</v>
      </c>
      <c r="X332" s="9" t="s">
        <v>256</v>
      </c>
      <c r="AS332" s="9" t="s">
        <v>257</v>
      </c>
    </row>
    <row r="333" spans="1:45" x14ac:dyDescent="0.2">
      <c r="A333" s="9">
        <v>420872</v>
      </c>
      <c r="B333" s="9" t="s">
        <v>157</v>
      </c>
      <c r="I333" s="9" t="s">
        <v>256</v>
      </c>
      <c r="L333" s="9" t="s">
        <v>256</v>
      </c>
      <c r="M333" s="9" t="s">
        <v>256</v>
      </c>
      <c r="N333" s="9" t="s">
        <v>256</v>
      </c>
      <c r="O333" s="9" t="s">
        <v>256</v>
      </c>
      <c r="P333" s="9" t="s">
        <v>256</v>
      </c>
      <c r="Q333" s="9" t="s">
        <v>256</v>
      </c>
      <c r="S333" s="9" t="s">
        <v>256</v>
      </c>
      <c r="T333" s="9" t="s">
        <v>256</v>
      </c>
      <c r="U333" s="9" t="s">
        <v>256</v>
      </c>
      <c r="V333" s="9" t="s">
        <v>256</v>
      </c>
      <c r="W333" s="9" t="s">
        <v>256</v>
      </c>
      <c r="X333" s="9" t="s">
        <v>256</v>
      </c>
      <c r="AS333" s="9" t="s">
        <v>257</v>
      </c>
    </row>
    <row r="334" spans="1:45" x14ac:dyDescent="0.2">
      <c r="A334" s="9">
        <v>420906</v>
      </c>
      <c r="B334" s="9" t="s">
        <v>157</v>
      </c>
      <c r="C334" s="9" t="s">
        <v>256</v>
      </c>
      <c r="I334" s="9" t="s">
        <v>256</v>
      </c>
      <c r="L334" s="9" t="s">
        <v>256</v>
      </c>
      <c r="M334" s="9" t="s">
        <v>256</v>
      </c>
      <c r="N334" s="9" t="s">
        <v>256</v>
      </c>
      <c r="P334" s="9" t="s">
        <v>256</v>
      </c>
      <c r="Q334" s="9" t="s">
        <v>256</v>
      </c>
      <c r="R334" s="9" t="s">
        <v>256</v>
      </c>
      <c r="S334" s="9" t="s">
        <v>256</v>
      </c>
      <c r="X334" s="9" t="s">
        <v>256</v>
      </c>
      <c r="AS334" s="9" t="s">
        <v>257</v>
      </c>
    </row>
    <row r="335" spans="1:45" x14ac:dyDescent="0.2">
      <c r="A335" s="9">
        <v>420910</v>
      </c>
      <c r="B335" s="9" t="s">
        <v>157</v>
      </c>
      <c r="C335" s="9" t="s">
        <v>256</v>
      </c>
      <c r="I335" s="9" t="s">
        <v>256</v>
      </c>
      <c r="J335" s="9" t="s">
        <v>256</v>
      </c>
      <c r="L335" s="9" t="s">
        <v>256</v>
      </c>
      <c r="O335" s="9" t="s">
        <v>256</v>
      </c>
      <c r="P335" s="9" t="s">
        <v>256</v>
      </c>
      <c r="Q335" s="9" t="s">
        <v>256</v>
      </c>
      <c r="R335" s="9" t="s">
        <v>256</v>
      </c>
      <c r="S335" s="9" t="s">
        <v>256</v>
      </c>
      <c r="T335" s="9" t="s">
        <v>256</v>
      </c>
      <c r="W335" s="9" t="s">
        <v>256</v>
      </c>
      <c r="AS335" s="9" t="s">
        <v>257</v>
      </c>
    </row>
    <row r="336" spans="1:45" x14ac:dyDescent="0.2">
      <c r="A336" s="9">
        <v>420925</v>
      </c>
      <c r="B336" s="9" t="s">
        <v>157</v>
      </c>
      <c r="E336" s="9" t="s">
        <v>256</v>
      </c>
      <c r="I336" s="9" t="s">
        <v>256</v>
      </c>
      <c r="K336" s="9" t="s">
        <v>256</v>
      </c>
      <c r="N336" s="9" t="s">
        <v>256</v>
      </c>
      <c r="O336" s="9" t="s">
        <v>256</v>
      </c>
      <c r="P336" s="9" t="s">
        <v>256</v>
      </c>
      <c r="Q336" s="9" t="s">
        <v>256</v>
      </c>
      <c r="R336" s="9" t="s">
        <v>256</v>
      </c>
      <c r="T336" s="9" t="s">
        <v>256</v>
      </c>
      <c r="U336" s="9" t="s">
        <v>256</v>
      </c>
      <c r="V336" s="9" t="s">
        <v>256</v>
      </c>
      <c r="W336" s="9" t="s">
        <v>256</v>
      </c>
      <c r="X336" s="9" t="s">
        <v>256</v>
      </c>
      <c r="AS336" s="9" t="s">
        <v>257</v>
      </c>
    </row>
    <row r="337" spans="1:45" x14ac:dyDescent="0.2">
      <c r="A337" s="9">
        <v>420944</v>
      </c>
      <c r="B337" s="9" t="s">
        <v>157</v>
      </c>
      <c r="L337" s="9" t="s">
        <v>256</v>
      </c>
      <c r="M337" s="9" t="s">
        <v>256</v>
      </c>
      <c r="N337" s="9" t="s">
        <v>256</v>
      </c>
      <c r="O337" s="9" t="s">
        <v>256</v>
      </c>
      <c r="P337" s="9" t="s">
        <v>256</v>
      </c>
      <c r="Q337" s="9" t="s">
        <v>256</v>
      </c>
      <c r="R337" s="9" t="s">
        <v>256</v>
      </c>
      <c r="S337" s="9" t="s">
        <v>256</v>
      </c>
      <c r="T337" s="9" t="s">
        <v>256</v>
      </c>
      <c r="U337" s="9" t="s">
        <v>256</v>
      </c>
      <c r="V337" s="9" t="s">
        <v>256</v>
      </c>
      <c r="W337" s="9" t="s">
        <v>256</v>
      </c>
      <c r="X337" s="9" t="s">
        <v>256</v>
      </c>
      <c r="AS337" s="9" t="s">
        <v>257</v>
      </c>
    </row>
    <row r="338" spans="1:45" x14ac:dyDescent="0.2">
      <c r="A338" s="9">
        <v>420981</v>
      </c>
      <c r="B338" s="9" t="s">
        <v>157</v>
      </c>
      <c r="E338" s="9" t="s">
        <v>256</v>
      </c>
      <c r="H338" s="9" t="s">
        <v>256</v>
      </c>
      <c r="K338" s="9" t="s">
        <v>256</v>
      </c>
      <c r="L338" s="9" t="s">
        <v>256</v>
      </c>
      <c r="O338" s="9" t="s">
        <v>256</v>
      </c>
      <c r="P338" s="9" t="s">
        <v>256</v>
      </c>
      <c r="S338" s="9" t="s">
        <v>256</v>
      </c>
      <c r="V338" s="9" t="s">
        <v>256</v>
      </c>
      <c r="AS338" s="9" t="s">
        <v>257</v>
      </c>
    </row>
    <row r="339" spans="1:45" x14ac:dyDescent="0.2">
      <c r="A339" s="9">
        <v>421024</v>
      </c>
      <c r="B339" s="9" t="s">
        <v>157</v>
      </c>
      <c r="G339" s="9" t="s">
        <v>256</v>
      </c>
      <c r="I339" s="9" t="s">
        <v>256</v>
      </c>
      <c r="J339" s="9" t="s">
        <v>256</v>
      </c>
      <c r="L339" s="9" t="s">
        <v>256</v>
      </c>
      <c r="Q339" s="9" t="s">
        <v>256</v>
      </c>
      <c r="R339" s="9" t="s">
        <v>256</v>
      </c>
      <c r="S339" s="9" t="s">
        <v>256</v>
      </c>
      <c r="T339" s="9" t="s">
        <v>256</v>
      </c>
      <c r="AS339" s="9" t="s">
        <v>257</v>
      </c>
    </row>
    <row r="340" spans="1:45" x14ac:dyDescent="0.2">
      <c r="A340" s="9">
        <v>421046</v>
      </c>
      <c r="B340" s="9" t="s">
        <v>157</v>
      </c>
      <c r="I340" s="9" t="s">
        <v>256</v>
      </c>
      <c r="J340" s="9" t="s">
        <v>256</v>
      </c>
      <c r="L340" s="9" t="s">
        <v>256</v>
      </c>
      <c r="M340" s="9" t="s">
        <v>256</v>
      </c>
      <c r="N340" s="9" t="s">
        <v>256</v>
      </c>
      <c r="O340" s="9" t="s">
        <v>256</v>
      </c>
      <c r="P340" s="9" t="s">
        <v>256</v>
      </c>
      <c r="Q340" s="9" t="s">
        <v>256</v>
      </c>
      <c r="R340" s="9" t="s">
        <v>256</v>
      </c>
      <c r="S340" s="9" t="s">
        <v>256</v>
      </c>
      <c r="T340" s="9" t="s">
        <v>256</v>
      </c>
      <c r="U340" s="9" t="s">
        <v>256</v>
      </c>
      <c r="V340" s="9" t="s">
        <v>256</v>
      </c>
      <c r="W340" s="9" t="s">
        <v>256</v>
      </c>
      <c r="X340" s="9" t="s">
        <v>256</v>
      </c>
      <c r="AS340" s="9" t="s">
        <v>257</v>
      </c>
    </row>
    <row r="341" spans="1:45" x14ac:dyDescent="0.2">
      <c r="A341" s="9">
        <v>421055</v>
      </c>
      <c r="B341" s="9" t="s">
        <v>157</v>
      </c>
      <c r="G341" s="9" t="s">
        <v>256</v>
      </c>
      <c r="H341" s="9" t="s">
        <v>256</v>
      </c>
      <c r="L341" s="9" t="s">
        <v>256</v>
      </c>
      <c r="N341" s="9" t="s">
        <v>256</v>
      </c>
      <c r="Q341" s="9" t="s">
        <v>256</v>
      </c>
      <c r="R341" s="9" t="s">
        <v>256</v>
      </c>
      <c r="S341" s="9" t="s">
        <v>256</v>
      </c>
      <c r="T341" s="9" t="s">
        <v>256</v>
      </c>
      <c r="U341" s="9" t="s">
        <v>256</v>
      </c>
      <c r="V341" s="9" t="s">
        <v>256</v>
      </c>
      <c r="W341" s="9" t="s">
        <v>256</v>
      </c>
      <c r="X341" s="9" t="s">
        <v>256</v>
      </c>
      <c r="AS341" s="9" t="s">
        <v>257</v>
      </c>
    </row>
    <row r="342" spans="1:45" x14ac:dyDescent="0.2">
      <c r="A342" s="9">
        <v>421058</v>
      </c>
      <c r="B342" s="9" t="s">
        <v>157</v>
      </c>
      <c r="G342" s="9" t="s">
        <v>256</v>
      </c>
      <c r="K342" s="9" t="s">
        <v>256</v>
      </c>
      <c r="L342" s="9" t="s">
        <v>256</v>
      </c>
      <c r="P342" s="9" t="s">
        <v>256</v>
      </c>
      <c r="Q342" s="9" t="s">
        <v>256</v>
      </c>
      <c r="T342" s="9" t="s">
        <v>256</v>
      </c>
      <c r="V342" s="9" t="s">
        <v>256</v>
      </c>
      <c r="AS342" s="9" t="s">
        <v>257</v>
      </c>
    </row>
    <row r="343" spans="1:45" x14ac:dyDescent="0.2">
      <c r="A343" s="9">
        <v>421083</v>
      </c>
      <c r="B343" s="9" t="s">
        <v>157</v>
      </c>
      <c r="I343" s="9" t="s">
        <v>256</v>
      </c>
      <c r="K343" s="9" t="s">
        <v>256</v>
      </c>
      <c r="N343" s="9" t="s">
        <v>256</v>
      </c>
      <c r="O343" s="9" t="s">
        <v>256</v>
      </c>
      <c r="Q343" s="9" t="s">
        <v>256</v>
      </c>
      <c r="T343" s="9" t="s">
        <v>256</v>
      </c>
      <c r="V343" s="9" t="s">
        <v>256</v>
      </c>
      <c r="W343" s="9" t="s">
        <v>256</v>
      </c>
      <c r="X343" s="9" t="s">
        <v>256</v>
      </c>
      <c r="AS343" s="9" t="s">
        <v>257</v>
      </c>
    </row>
    <row r="344" spans="1:45" x14ac:dyDescent="0.2">
      <c r="A344" s="9">
        <v>421090</v>
      </c>
      <c r="B344" s="9" t="s">
        <v>157</v>
      </c>
      <c r="F344" s="9" t="s">
        <v>256</v>
      </c>
      <c r="J344" s="9" t="s">
        <v>256</v>
      </c>
      <c r="K344" s="9" t="s">
        <v>256</v>
      </c>
      <c r="L344" s="9" t="s">
        <v>256</v>
      </c>
      <c r="O344" s="9" t="s">
        <v>256</v>
      </c>
      <c r="P344" s="9" t="s">
        <v>256</v>
      </c>
      <c r="Q344" s="9" t="s">
        <v>256</v>
      </c>
      <c r="R344" s="9" t="s">
        <v>256</v>
      </c>
      <c r="U344" s="9" t="s">
        <v>256</v>
      </c>
      <c r="V344" s="9" t="s">
        <v>256</v>
      </c>
      <c r="W344" s="9" t="s">
        <v>256</v>
      </c>
      <c r="AS344" s="9" t="s">
        <v>257</v>
      </c>
    </row>
    <row r="345" spans="1:45" x14ac:dyDescent="0.2">
      <c r="A345" s="9">
        <v>421116</v>
      </c>
      <c r="B345" s="9" t="s">
        <v>157</v>
      </c>
      <c r="I345" s="9" t="s">
        <v>256</v>
      </c>
      <c r="L345" s="9" t="s">
        <v>256</v>
      </c>
      <c r="M345" s="9" t="s">
        <v>256</v>
      </c>
      <c r="N345" s="9" t="s">
        <v>256</v>
      </c>
      <c r="P345" s="9" t="s">
        <v>256</v>
      </c>
      <c r="Q345" s="9" t="s">
        <v>256</v>
      </c>
      <c r="S345" s="9" t="s">
        <v>256</v>
      </c>
      <c r="T345" s="9" t="s">
        <v>256</v>
      </c>
      <c r="U345" s="9" t="s">
        <v>256</v>
      </c>
      <c r="V345" s="9" t="s">
        <v>256</v>
      </c>
      <c r="W345" s="9" t="s">
        <v>256</v>
      </c>
      <c r="X345" s="9" t="s">
        <v>256</v>
      </c>
      <c r="AS345" s="9" t="s">
        <v>257</v>
      </c>
    </row>
    <row r="346" spans="1:45" x14ac:dyDescent="0.2">
      <c r="A346" s="9">
        <v>421136</v>
      </c>
      <c r="B346" s="9" t="s">
        <v>157</v>
      </c>
      <c r="H346" s="9" t="s">
        <v>256</v>
      </c>
      <c r="J346" s="9" t="s">
        <v>256</v>
      </c>
      <c r="K346" s="9" t="s">
        <v>256</v>
      </c>
      <c r="N346" s="9" t="s">
        <v>256</v>
      </c>
      <c r="O346" s="9" t="s">
        <v>256</v>
      </c>
      <c r="R346" s="9" t="s">
        <v>256</v>
      </c>
      <c r="S346" s="9" t="s">
        <v>256</v>
      </c>
      <c r="T346" s="9" t="s">
        <v>256</v>
      </c>
      <c r="U346" s="9" t="s">
        <v>256</v>
      </c>
      <c r="W346" s="9" t="s">
        <v>256</v>
      </c>
      <c r="AS346" s="9" t="s">
        <v>257</v>
      </c>
    </row>
    <row r="347" spans="1:45" x14ac:dyDescent="0.2">
      <c r="A347" s="9">
        <v>421138</v>
      </c>
      <c r="B347" s="9" t="s">
        <v>157</v>
      </c>
      <c r="J347" s="9" t="s">
        <v>256</v>
      </c>
      <c r="L347" s="9" t="s">
        <v>256</v>
      </c>
      <c r="N347" s="9" t="s">
        <v>256</v>
      </c>
      <c r="P347" s="9" t="s">
        <v>256</v>
      </c>
      <c r="Q347" s="9" t="s">
        <v>256</v>
      </c>
      <c r="R347" s="9" t="s">
        <v>256</v>
      </c>
      <c r="T347" s="9" t="s">
        <v>256</v>
      </c>
      <c r="U347" s="9" t="s">
        <v>256</v>
      </c>
      <c r="V347" s="9" t="s">
        <v>256</v>
      </c>
      <c r="W347" s="9" t="s">
        <v>256</v>
      </c>
      <c r="X347" s="9" t="s">
        <v>256</v>
      </c>
      <c r="AS347" s="9" t="s">
        <v>257</v>
      </c>
    </row>
    <row r="348" spans="1:45" x14ac:dyDescent="0.2">
      <c r="A348" s="9">
        <v>421144</v>
      </c>
      <c r="B348" s="9" t="s">
        <v>157</v>
      </c>
      <c r="H348" s="9" t="s">
        <v>256</v>
      </c>
      <c r="I348" s="9" t="s">
        <v>256</v>
      </c>
      <c r="M348" s="9" t="s">
        <v>256</v>
      </c>
      <c r="O348" s="9" t="s">
        <v>256</v>
      </c>
      <c r="R348" s="9" t="s">
        <v>256</v>
      </c>
      <c r="S348" s="9" t="s">
        <v>256</v>
      </c>
      <c r="T348" s="9" t="s">
        <v>256</v>
      </c>
      <c r="U348" s="9" t="s">
        <v>256</v>
      </c>
      <c r="W348" s="9" t="s">
        <v>256</v>
      </c>
      <c r="AS348" s="9" t="s">
        <v>257</v>
      </c>
    </row>
    <row r="349" spans="1:45" x14ac:dyDescent="0.2">
      <c r="A349" s="9">
        <v>421184</v>
      </c>
      <c r="B349" s="9" t="s">
        <v>157</v>
      </c>
      <c r="H349" s="9" t="s">
        <v>256</v>
      </c>
      <c r="L349" s="9" t="s">
        <v>256</v>
      </c>
      <c r="O349" s="9" t="s">
        <v>256</v>
      </c>
      <c r="Q349" s="9" t="s">
        <v>256</v>
      </c>
      <c r="R349" s="9" t="s">
        <v>256</v>
      </c>
      <c r="S349" s="9" t="s">
        <v>256</v>
      </c>
      <c r="T349" s="9" t="s">
        <v>256</v>
      </c>
      <c r="U349" s="9" t="s">
        <v>256</v>
      </c>
      <c r="W349" s="9" t="s">
        <v>256</v>
      </c>
      <c r="X349" s="9" t="s">
        <v>256</v>
      </c>
      <c r="AS349" s="9" t="s">
        <v>257</v>
      </c>
    </row>
    <row r="350" spans="1:45" x14ac:dyDescent="0.2">
      <c r="A350" s="9">
        <v>421194</v>
      </c>
      <c r="B350" s="9" t="s">
        <v>157</v>
      </c>
      <c r="I350" s="9" t="s">
        <v>256</v>
      </c>
      <c r="K350" s="9" t="s">
        <v>256</v>
      </c>
      <c r="L350" s="9" t="s">
        <v>256</v>
      </c>
      <c r="N350" s="9" t="s">
        <v>256</v>
      </c>
      <c r="O350" s="9" t="s">
        <v>256</v>
      </c>
      <c r="P350" s="9" t="s">
        <v>256</v>
      </c>
      <c r="Q350" s="9" t="s">
        <v>256</v>
      </c>
      <c r="T350" s="9" t="s">
        <v>256</v>
      </c>
      <c r="V350" s="9" t="s">
        <v>256</v>
      </c>
      <c r="AS350" s="9" t="s">
        <v>257</v>
      </c>
    </row>
    <row r="351" spans="1:45" x14ac:dyDescent="0.2">
      <c r="A351" s="9">
        <v>421215</v>
      </c>
      <c r="B351" s="9" t="s">
        <v>157</v>
      </c>
      <c r="F351" s="9" t="s">
        <v>256</v>
      </c>
      <c r="K351" s="9" t="s">
        <v>256</v>
      </c>
      <c r="N351" s="9" t="s">
        <v>256</v>
      </c>
      <c r="O351" s="9" t="s">
        <v>256</v>
      </c>
      <c r="R351" s="9" t="s">
        <v>256</v>
      </c>
      <c r="S351" s="9" t="s">
        <v>256</v>
      </c>
      <c r="T351" s="9" t="s">
        <v>256</v>
      </c>
      <c r="U351" s="9" t="s">
        <v>256</v>
      </c>
      <c r="W351" s="9" t="s">
        <v>256</v>
      </c>
      <c r="AS351" s="9" t="s">
        <v>257</v>
      </c>
    </row>
    <row r="352" spans="1:45" x14ac:dyDescent="0.2">
      <c r="A352" s="9">
        <v>421224</v>
      </c>
      <c r="B352" s="9" t="s">
        <v>157</v>
      </c>
      <c r="J352" s="9" t="s">
        <v>256</v>
      </c>
      <c r="K352" s="9" t="s">
        <v>256</v>
      </c>
      <c r="L352" s="9" t="s">
        <v>256</v>
      </c>
      <c r="N352" s="9" t="s">
        <v>256</v>
      </c>
      <c r="O352" s="9" t="s">
        <v>256</v>
      </c>
      <c r="P352" s="9" t="s">
        <v>256</v>
      </c>
      <c r="Q352" s="9" t="s">
        <v>256</v>
      </c>
      <c r="R352" s="9" t="s">
        <v>256</v>
      </c>
      <c r="T352" s="9" t="s">
        <v>256</v>
      </c>
      <c r="U352" s="9" t="s">
        <v>256</v>
      </c>
      <c r="V352" s="9" t="s">
        <v>256</v>
      </c>
      <c r="W352" s="9" t="s">
        <v>256</v>
      </c>
      <c r="AS352" s="9" t="s">
        <v>257</v>
      </c>
    </row>
    <row r="353" spans="1:45" x14ac:dyDescent="0.2">
      <c r="A353" s="9">
        <v>421228</v>
      </c>
      <c r="B353" s="9" t="s">
        <v>157</v>
      </c>
      <c r="C353" s="9" t="s">
        <v>256</v>
      </c>
      <c r="E353" s="9" t="s">
        <v>256</v>
      </c>
      <c r="I353" s="9" t="s">
        <v>256</v>
      </c>
      <c r="L353" s="9" t="s">
        <v>256</v>
      </c>
      <c r="N353" s="9" t="s">
        <v>256</v>
      </c>
      <c r="O353" s="9" t="s">
        <v>256</v>
      </c>
      <c r="P353" s="9" t="s">
        <v>256</v>
      </c>
      <c r="Q353" s="9" t="s">
        <v>256</v>
      </c>
      <c r="R353" s="9" t="s">
        <v>256</v>
      </c>
      <c r="S353" s="9" t="s">
        <v>256</v>
      </c>
      <c r="T353" s="9" t="s">
        <v>256</v>
      </c>
      <c r="U353" s="9" t="s">
        <v>256</v>
      </c>
      <c r="W353" s="9" t="s">
        <v>256</v>
      </c>
      <c r="X353" s="9" t="s">
        <v>256</v>
      </c>
      <c r="AS353" s="9" t="s">
        <v>257</v>
      </c>
    </row>
    <row r="354" spans="1:45" x14ac:dyDescent="0.2">
      <c r="A354" s="9">
        <v>421258</v>
      </c>
      <c r="B354" s="9" t="s">
        <v>157</v>
      </c>
      <c r="H354" s="9" t="s">
        <v>256</v>
      </c>
      <c r="J354" s="9" t="s">
        <v>256</v>
      </c>
      <c r="K354" s="9" t="s">
        <v>256</v>
      </c>
      <c r="L354" s="9" t="s">
        <v>256</v>
      </c>
      <c r="O354" s="9" t="s">
        <v>256</v>
      </c>
      <c r="P354" s="9" t="s">
        <v>256</v>
      </c>
      <c r="Q354" s="9" t="s">
        <v>256</v>
      </c>
      <c r="R354" s="9" t="s">
        <v>256</v>
      </c>
      <c r="S354" s="9" t="s">
        <v>256</v>
      </c>
      <c r="T354" s="9" t="s">
        <v>256</v>
      </c>
      <c r="U354" s="9" t="s">
        <v>256</v>
      </c>
      <c r="V354" s="9" t="s">
        <v>256</v>
      </c>
      <c r="W354" s="9" t="s">
        <v>256</v>
      </c>
      <c r="X354" s="9" t="s">
        <v>256</v>
      </c>
      <c r="AS354" s="9" t="s">
        <v>257</v>
      </c>
    </row>
    <row r="355" spans="1:45" x14ac:dyDescent="0.2">
      <c r="A355" s="9">
        <v>421260</v>
      </c>
      <c r="B355" s="9" t="s">
        <v>157</v>
      </c>
      <c r="G355" s="9" t="s">
        <v>256</v>
      </c>
      <c r="L355" s="9" t="s">
        <v>256</v>
      </c>
      <c r="M355" s="9" t="s">
        <v>256</v>
      </c>
      <c r="Q355" s="9" t="s">
        <v>256</v>
      </c>
      <c r="R355" s="9" t="s">
        <v>256</v>
      </c>
      <c r="X355" s="9" t="s">
        <v>256</v>
      </c>
      <c r="AS355" s="9" t="s">
        <v>257</v>
      </c>
    </row>
    <row r="356" spans="1:45" x14ac:dyDescent="0.2">
      <c r="A356" s="9">
        <v>421275</v>
      </c>
      <c r="B356" s="9" t="s">
        <v>157</v>
      </c>
      <c r="K356" s="9" t="s">
        <v>256</v>
      </c>
      <c r="L356" s="9" t="s">
        <v>256</v>
      </c>
      <c r="Q356" s="9" t="s">
        <v>256</v>
      </c>
      <c r="R356" s="9" t="s">
        <v>256</v>
      </c>
      <c r="T356" s="9" t="s">
        <v>256</v>
      </c>
      <c r="U356" s="9" t="s">
        <v>256</v>
      </c>
      <c r="V356" s="9" t="s">
        <v>256</v>
      </c>
      <c r="W356" s="9" t="s">
        <v>256</v>
      </c>
      <c r="AS356" s="9" t="s">
        <v>257</v>
      </c>
    </row>
    <row r="357" spans="1:45" x14ac:dyDescent="0.2">
      <c r="A357" s="9">
        <v>421281</v>
      </c>
      <c r="B357" s="9" t="s">
        <v>157</v>
      </c>
      <c r="J357" s="9" t="s">
        <v>256</v>
      </c>
      <c r="K357" s="9" t="s">
        <v>256</v>
      </c>
      <c r="M357" s="9" t="s">
        <v>256</v>
      </c>
      <c r="N357" s="9" t="s">
        <v>256</v>
      </c>
      <c r="O357" s="9" t="s">
        <v>256</v>
      </c>
      <c r="R357" s="9" t="s">
        <v>256</v>
      </c>
      <c r="S357" s="9" t="s">
        <v>256</v>
      </c>
      <c r="T357" s="9" t="s">
        <v>256</v>
      </c>
      <c r="U357" s="9" t="s">
        <v>256</v>
      </c>
      <c r="W357" s="9" t="s">
        <v>256</v>
      </c>
      <c r="AS357" s="9" t="s">
        <v>257</v>
      </c>
    </row>
    <row r="358" spans="1:45" x14ac:dyDescent="0.2">
      <c r="A358" s="9">
        <v>421290</v>
      </c>
      <c r="B358" s="9" t="s">
        <v>157</v>
      </c>
      <c r="I358" s="9" t="s">
        <v>256</v>
      </c>
      <c r="J358" s="9" t="s">
        <v>256</v>
      </c>
      <c r="L358" s="9" t="s">
        <v>256</v>
      </c>
      <c r="N358" s="9" t="s">
        <v>256</v>
      </c>
      <c r="O358" s="9" t="s">
        <v>256</v>
      </c>
      <c r="P358" s="9" t="s">
        <v>256</v>
      </c>
      <c r="Q358" s="9" t="s">
        <v>256</v>
      </c>
      <c r="R358" s="9" t="s">
        <v>256</v>
      </c>
      <c r="T358" s="9" t="s">
        <v>256</v>
      </c>
      <c r="U358" s="9" t="s">
        <v>256</v>
      </c>
      <c r="V358" s="9" t="s">
        <v>256</v>
      </c>
      <c r="W358" s="9" t="s">
        <v>256</v>
      </c>
      <c r="X358" s="9" t="s">
        <v>256</v>
      </c>
      <c r="AS358" s="9" t="s">
        <v>257</v>
      </c>
    </row>
    <row r="359" spans="1:45" x14ac:dyDescent="0.2">
      <c r="A359" s="9">
        <v>421367</v>
      </c>
      <c r="B359" s="9" t="s">
        <v>157</v>
      </c>
      <c r="L359" s="9" t="s">
        <v>256</v>
      </c>
      <c r="N359" s="9" t="s">
        <v>256</v>
      </c>
      <c r="O359" s="9" t="s">
        <v>256</v>
      </c>
      <c r="Q359" s="9" t="s">
        <v>256</v>
      </c>
      <c r="T359" s="9" t="s">
        <v>256</v>
      </c>
      <c r="X359" s="9" t="s">
        <v>256</v>
      </c>
      <c r="AS359" s="9" t="s">
        <v>257</v>
      </c>
    </row>
    <row r="360" spans="1:45" x14ac:dyDescent="0.2">
      <c r="A360" s="9">
        <v>421392</v>
      </c>
      <c r="B360" s="9" t="s">
        <v>157</v>
      </c>
      <c r="C360" s="9" t="s">
        <v>256</v>
      </c>
      <c r="D360" s="9" t="s">
        <v>256</v>
      </c>
      <c r="I360" s="9" t="s">
        <v>256</v>
      </c>
      <c r="L360" s="9" t="s">
        <v>256</v>
      </c>
      <c r="N360" s="9" t="s">
        <v>256</v>
      </c>
      <c r="O360" s="9" t="s">
        <v>256</v>
      </c>
      <c r="P360" s="9" t="s">
        <v>256</v>
      </c>
      <c r="Q360" s="9" t="s">
        <v>256</v>
      </c>
      <c r="R360" s="9" t="s">
        <v>256</v>
      </c>
      <c r="S360" s="9" t="s">
        <v>256</v>
      </c>
      <c r="T360" s="9" t="s">
        <v>256</v>
      </c>
      <c r="U360" s="9" t="s">
        <v>256</v>
      </c>
      <c r="V360" s="9" t="s">
        <v>256</v>
      </c>
      <c r="W360" s="9" t="s">
        <v>256</v>
      </c>
      <c r="X360" s="9" t="s">
        <v>256</v>
      </c>
      <c r="AS360" s="9" t="s">
        <v>257</v>
      </c>
    </row>
    <row r="361" spans="1:45" x14ac:dyDescent="0.2">
      <c r="A361" s="9">
        <v>421411</v>
      </c>
      <c r="B361" s="9" t="s">
        <v>157</v>
      </c>
      <c r="H361" s="9" t="s">
        <v>256</v>
      </c>
      <c r="J361" s="9" t="s">
        <v>256</v>
      </c>
      <c r="L361" s="9" t="s">
        <v>256</v>
      </c>
      <c r="M361" s="9" t="s">
        <v>256</v>
      </c>
      <c r="N361" s="9" t="s">
        <v>256</v>
      </c>
      <c r="O361" s="9" t="s">
        <v>256</v>
      </c>
      <c r="P361" s="9" t="s">
        <v>256</v>
      </c>
      <c r="Q361" s="9" t="s">
        <v>256</v>
      </c>
      <c r="R361" s="9" t="s">
        <v>256</v>
      </c>
      <c r="S361" s="9" t="s">
        <v>256</v>
      </c>
      <c r="T361" s="9" t="s">
        <v>256</v>
      </c>
      <c r="U361" s="9" t="s">
        <v>256</v>
      </c>
      <c r="V361" s="9" t="s">
        <v>256</v>
      </c>
      <c r="W361" s="9" t="s">
        <v>256</v>
      </c>
      <c r="X361" s="9" t="s">
        <v>256</v>
      </c>
      <c r="AS361" s="9" t="s">
        <v>257</v>
      </c>
    </row>
    <row r="362" spans="1:45" x14ac:dyDescent="0.2">
      <c r="A362" s="9">
        <v>421441</v>
      </c>
      <c r="B362" s="9" t="s">
        <v>157</v>
      </c>
      <c r="G362" s="9" t="s">
        <v>256</v>
      </c>
      <c r="I362" s="9" t="s">
        <v>256</v>
      </c>
      <c r="L362" s="9" t="s">
        <v>256</v>
      </c>
      <c r="N362" s="9" t="s">
        <v>256</v>
      </c>
      <c r="Q362" s="9" t="s">
        <v>256</v>
      </c>
      <c r="S362" s="9" t="s">
        <v>256</v>
      </c>
      <c r="T362" s="9" t="s">
        <v>256</v>
      </c>
      <c r="U362" s="9" t="s">
        <v>256</v>
      </c>
      <c r="V362" s="9" t="s">
        <v>256</v>
      </c>
      <c r="W362" s="9" t="s">
        <v>256</v>
      </c>
      <c r="X362" s="9" t="s">
        <v>256</v>
      </c>
      <c r="AS362" s="9" t="s">
        <v>257</v>
      </c>
    </row>
    <row r="363" spans="1:45" x14ac:dyDescent="0.2">
      <c r="A363" s="9">
        <v>421459</v>
      </c>
      <c r="B363" s="9" t="s">
        <v>157</v>
      </c>
      <c r="G363" s="9" t="s">
        <v>256</v>
      </c>
      <c r="H363" s="9" t="s">
        <v>256</v>
      </c>
      <c r="L363" s="9" t="s">
        <v>256</v>
      </c>
      <c r="R363" s="9" t="s">
        <v>256</v>
      </c>
      <c r="S363" s="9" t="s">
        <v>256</v>
      </c>
      <c r="V363" s="9" t="s">
        <v>256</v>
      </c>
      <c r="X363" s="9" t="s">
        <v>256</v>
      </c>
      <c r="AS363" s="9" t="s">
        <v>257</v>
      </c>
    </row>
    <row r="364" spans="1:45" x14ac:dyDescent="0.2">
      <c r="A364" s="9">
        <v>421477</v>
      </c>
      <c r="B364" s="9" t="s">
        <v>157</v>
      </c>
      <c r="E364" s="9" t="s">
        <v>256</v>
      </c>
      <c r="H364" s="9" t="s">
        <v>256</v>
      </c>
      <c r="I364" s="9" t="s">
        <v>256</v>
      </c>
      <c r="L364" s="9" t="s">
        <v>256</v>
      </c>
      <c r="O364" s="9" t="s">
        <v>256</v>
      </c>
      <c r="Q364" s="9" t="s">
        <v>256</v>
      </c>
      <c r="R364" s="9" t="s">
        <v>256</v>
      </c>
      <c r="S364" s="9" t="s">
        <v>256</v>
      </c>
      <c r="T364" s="9" t="s">
        <v>256</v>
      </c>
      <c r="U364" s="9" t="s">
        <v>256</v>
      </c>
      <c r="V364" s="9" t="s">
        <v>256</v>
      </c>
      <c r="W364" s="9" t="s">
        <v>256</v>
      </c>
      <c r="X364" s="9" t="s">
        <v>256</v>
      </c>
      <c r="AS364" s="9" t="s">
        <v>257</v>
      </c>
    </row>
    <row r="365" spans="1:45" x14ac:dyDescent="0.2">
      <c r="A365" s="9">
        <v>421494</v>
      </c>
      <c r="B365" s="9" t="s">
        <v>157</v>
      </c>
      <c r="H365" s="9" t="s">
        <v>256</v>
      </c>
      <c r="I365" s="9" t="s">
        <v>256</v>
      </c>
      <c r="J365" s="9" t="s">
        <v>256</v>
      </c>
      <c r="L365" s="9" t="s">
        <v>256</v>
      </c>
      <c r="N365" s="9" t="s">
        <v>256</v>
      </c>
      <c r="O365" s="9" t="s">
        <v>256</v>
      </c>
      <c r="Q365" s="9" t="s">
        <v>256</v>
      </c>
      <c r="R365" s="9" t="s">
        <v>256</v>
      </c>
      <c r="S365" s="9" t="s">
        <v>256</v>
      </c>
      <c r="T365" s="9" t="s">
        <v>256</v>
      </c>
      <c r="U365" s="9" t="s">
        <v>256</v>
      </c>
      <c r="W365" s="9" t="s">
        <v>256</v>
      </c>
      <c r="X365" s="9" t="s">
        <v>256</v>
      </c>
      <c r="AS365" s="9" t="s">
        <v>257</v>
      </c>
    </row>
    <row r="366" spans="1:45" x14ac:dyDescent="0.2">
      <c r="A366" s="9">
        <v>421502</v>
      </c>
      <c r="B366" s="9" t="s">
        <v>157</v>
      </c>
      <c r="Q366" s="9" t="s">
        <v>256</v>
      </c>
      <c r="R366" s="9" t="s">
        <v>256</v>
      </c>
      <c r="S366" s="9" t="s">
        <v>256</v>
      </c>
      <c r="U366" s="9" t="s">
        <v>256</v>
      </c>
      <c r="W366" s="9" t="s">
        <v>256</v>
      </c>
      <c r="AS366" s="9" t="s">
        <v>257</v>
      </c>
    </row>
    <row r="367" spans="1:45" x14ac:dyDescent="0.2">
      <c r="A367" s="9">
        <v>421565</v>
      </c>
      <c r="B367" s="9" t="s">
        <v>157</v>
      </c>
      <c r="C367" s="9" t="s">
        <v>256</v>
      </c>
      <c r="I367" s="9" t="s">
        <v>256</v>
      </c>
      <c r="L367" s="9" t="s">
        <v>256</v>
      </c>
      <c r="S367" s="9" t="s">
        <v>256</v>
      </c>
      <c r="X367" s="9" t="s">
        <v>256</v>
      </c>
      <c r="AS367" s="9" t="s">
        <v>257</v>
      </c>
    </row>
    <row r="368" spans="1:45" x14ac:dyDescent="0.2">
      <c r="A368" s="9">
        <v>421669</v>
      </c>
      <c r="B368" s="9" t="s">
        <v>157</v>
      </c>
      <c r="I368" s="9" t="s">
        <v>256</v>
      </c>
      <c r="L368" s="9" t="s">
        <v>256</v>
      </c>
      <c r="M368" s="9" t="s">
        <v>256</v>
      </c>
      <c r="O368" s="9" t="s">
        <v>256</v>
      </c>
      <c r="P368" s="9" t="s">
        <v>256</v>
      </c>
      <c r="Q368" s="9" t="s">
        <v>256</v>
      </c>
      <c r="R368" s="9" t="s">
        <v>256</v>
      </c>
      <c r="U368" s="9" t="s">
        <v>256</v>
      </c>
      <c r="V368" s="9" t="s">
        <v>256</v>
      </c>
      <c r="W368" s="9" t="s">
        <v>256</v>
      </c>
      <c r="X368" s="9" t="s">
        <v>256</v>
      </c>
      <c r="AS368" s="9" t="s">
        <v>257</v>
      </c>
    </row>
    <row r="369" spans="1:45" x14ac:dyDescent="0.2">
      <c r="A369" s="9">
        <v>421697</v>
      </c>
      <c r="B369" s="9" t="s">
        <v>157</v>
      </c>
      <c r="H369" s="9" t="s">
        <v>256</v>
      </c>
      <c r="K369" s="9" t="s">
        <v>256</v>
      </c>
      <c r="L369" s="9" t="s">
        <v>256</v>
      </c>
      <c r="Q369" s="9" t="s">
        <v>256</v>
      </c>
      <c r="R369" s="9" t="s">
        <v>256</v>
      </c>
      <c r="S369" s="9" t="s">
        <v>256</v>
      </c>
      <c r="T369" s="9" t="s">
        <v>256</v>
      </c>
      <c r="U369" s="9" t="s">
        <v>256</v>
      </c>
      <c r="V369" s="9" t="s">
        <v>256</v>
      </c>
      <c r="W369" s="9" t="s">
        <v>256</v>
      </c>
      <c r="AS369" s="9" t="s">
        <v>257</v>
      </c>
    </row>
    <row r="370" spans="1:45" x14ac:dyDescent="0.2">
      <c r="A370" s="9">
        <v>421762</v>
      </c>
      <c r="B370" s="9" t="s">
        <v>157</v>
      </c>
      <c r="K370" s="9" t="s">
        <v>256</v>
      </c>
      <c r="L370" s="9" t="s">
        <v>256</v>
      </c>
      <c r="N370" s="9" t="s">
        <v>256</v>
      </c>
      <c r="P370" s="9" t="s">
        <v>256</v>
      </c>
      <c r="Q370" s="9" t="s">
        <v>256</v>
      </c>
      <c r="R370" s="9" t="s">
        <v>256</v>
      </c>
      <c r="S370" s="9" t="s">
        <v>256</v>
      </c>
      <c r="T370" s="9" t="s">
        <v>256</v>
      </c>
      <c r="W370" s="9" t="s">
        <v>256</v>
      </c>
      <c r="X370" s="9" t="s">
        <v>256</v>
      </c>
      <c r="AS370" s="9" t="s">
        <v>257</v>
      </c>
    </row>
    <row r="371" spans="1:45" x14ac:dyDescent="0.2">
      <c r="A371" s="9">
        <v>421805</v>
      </c>
      <c r="B371" s="9" t="s">
        <v>157</v>
      </c>
      <c r="D371" s="9" t="s">
        <v>256</v>
      </c>
      <c r="H371" s="9" t="s">
        <v>256</v>
      </c>
      <c r="L371" s="9" t="s">
        <v>256</v>
      </c>
      <c r="P371" s="9" t="s">
        <v>256</v>
      </c>
      <c r="Q371" s="9" t="s">
        <v>256</v>
      </c>
      <c r="R371" s="9" t="s">
        <v>256</v>
      </c>
      <c r="S371" s="9" t="s">
        <v>256</v>
      </c>
      <c r="T371" s="9" t="s">
        <v>256</v>
      </c>
      <c r="U371" s="9" t="s">
        <v>256</v>
      </c>
      <c r="V371" s="9" t="s">
        <v>256</v>
      </c>
      <c r="W371" s="9" t="s">
        <v>256</v>
      </c>
      <c r="X371" s="9" t="s">
        <v>256</v>
      </c>
      <c r="AS371" s="9" t="s">
        <v>257</v>
      </c>
    </row>
    <row r="372" spans="1:45" x14ac:dyDescent="0.2">
      <c r="A372" s="9">
        <v>421823</v>
      </c>
      <c r="B372" s="9" t="s">
        <v>157</v>
      </c>
      <c r="G372" s="9" t="s">
        <v>256</v>
      </c>
      <c r="K372" s="9" t="s">
        <v>256</v>
      </c>
      <c r="P372" s="9" t="s">
        <v>256</v>
      </c>
      <c r="Q372" s="9" t="s">
        <v>256</v>
      </c>
      <c r="R372" s="9" t="s">
        <v>256</v>
      </c>
      <c r="S372" s="9" t="s">
        <v>256</v>
      </c>
      <c r="T372" s="9" t="s">
        <v>256</v>
      </c>
      <c r="U372" s="9" t="s">
        <v>256</v>
      </c>
      <c r="W372" s="9" t="s">
        <v>256</v>
      </c>
      <c r="X372" s="9" t="s">
        <v>256</v>
      </c>
      <c r="AS372" s="9" t="s">
        <v>257</v>
      </c>
    </row>
    <row r="373" spans="1:45" x14ac:dyDescent="0.2">
      <c r="A373" s="9">
        <v>421900</v>
      </c>
      <c r="B373" s="9" t="s">
        <v>157</v>
      </c>
      <c r="D373" s="9" t="s">
        <v>256</v>
      </c>
      <c r="K373" s="9" t="s">
        <v>256</v>
      </c>
      <c r="O373" s="9" t="s">
        <v>256</v>
      </c>
      <c r="P373" s="9" t="s">
        <v>256</v>
      </c>
      <c r="Q373" s="9" t="s">
        <v>256</v>
      </c>
      <c r="U373" s="9" t="s">
        <v>256</v>
      </c>
      <c r="X373" s="9" t="s">
        <v>256</v>
      </c>
      <c r="AS373" s="9" t="s">
        <v>257</v>
      </c>
    </row>
    <row r="374" spans="1:45" x14ac:dyDescent="0.2">
      <c r="A374" s="9">
        <v>421922</v>
      </c>
      <c r="B374" s="9" t="s">
        <v>157</v>
      </c>
      <c r="I374" s="9" t="s">
        <v>256</v>
      </c>
      <c r="L374" s="9" t="s">
        <v>256</v>
      </c>
      <c r="O374" s="9" t="s">
        <v>256</v>
      </c>
      <c r="Q374" s="9" t="s">
        <v>256</v>
      </c>
      <c r="R374" s="9" t="s">
        <v>256</v>
      </c>
      <c r="T374" s="9" t="s">
        <v>256</v>
      </c>
      <c r="V374" s="9" t="s">
        <v>256</v>
      </c>
      <c r="W374" s="9" t="s">
        <v>256</v>
      </c>
      <c r="X374" s="9" t="s">
        <v>256</v>
      </c>
      <c r="AS374" s="9" t="s">
        <v>257</v>
      </c>
    </row>
    <row r="375" spans="1:45" x14ac:dyDescent="0.2">
      <c r="A375" s="9">
        <v>422051</v>
      </c>
      <c r="B375" s="9" t="s">
        <v>157</v>
      </c>
      <c r="C375" s="9" t="s">
        <v>256</v>
      </c>
      <c r="F375" s="9" t="s">
        <v>256</v>
      </c>
      <c r="I375" s="9" t="s">
        <v>256</v>
      </c>
      <c r="L375" s="9" t="s">
        <v>256</v>
      </c>
      <c r="N375" s="9" t="s">
        <v>256</v>
      </c>
      <c r="O375" s="9" t="s">
        <v>256</v>
      </c>
      <c r="P375" s="9" t="s">
        <v>256</v>
      </c>
      <c r="Q375" s="9" t="s">
        <v>256</v>
      </c>
      <c r="R375" s="9" t="s">
        <v>256</v>
      </c>
      <c r="S375" s="9" t="s">
        <v>256</v>
      </c>
      <c r="T375" s="9" t="s">
        <v>256</v>
      </c>
      <c r="U375" s="9" t="s">
        <v>256</v>
      </c>
      <c r="V375" s="9" t="s">
        <v>256</v>
      </c>
      <c r="W375" s="9" t="s">
        <v>256</v>
      </c>
      <c r="X375" s="9" t="s">
        <v>256</v>
      </c>
      <c r="AS375" s="9" t="s">
        <v>257</v>
      </c>
    </row>
    <row r="376" spans="1:45" x14ac:dyDescent="0.2">
      <c r="A376" s="9">
        <v>422090</v>
      </c>
      <c r="B376" s="9" t="s">
        <v>157</v>
      </c>
      <c r="H376" s="9" t="s">
        <v>256</v>
      </c>
      <c r="K376" s="9" t="s">
        <v>256</v>
      </c>
      <c r="L376" s="9" t="s">
        <v>256</v>
      </c>
      <c r="Q376" s="9" t="s">
        <v>256</v>
      </c>
      <c r="R376" s="9" t="s">
        <v>256</v>
      </c>
      <c r="S376" s="9" t="s">
        <v>256</v>
      </c>
      <c r="AS376" s="9" t="s">
        <v>257</v>
      </c>
    </row>
    <row r="377" spans="1:45" x14ac:dyDescent="0.2">
      <c r="A377" s="9">
        <v>422095</v>
      </c>
      <c r="B377" s="9" t="s">
        <v>157</v>
      </c>
      <c r="G377" s="9" t="s">
        <v>256</v>
      </c>
      <c r="H377" s="9" t="s">
        <v>256</v>
      </c>
      <c r="L377" s="9" t="s">
        <v>256</v>
      </c>
      <c r="M377" s="9" t="s">
        <v>256</v>
      </c>
      <c r="N377" s="9" t="s">
        <v>256</v>
      </c>
      <c r="O377" s="9" t="s">
        <v>256</v>
      </c>
      <c r="P377" s="9" t="s">
        <v>256</v>
      </c>
      <c r="Q377" s="9" t="s">
        <v>256</v>
      </c>
      <c r="R377" s="9" t="s">
        <v>256</v>
      </c>
      <c r="S377" s="9" t="s">
        <v>256</v>
      </c>
      <c r="T377" s="9" t="s">
        <v>256</v>
      </c>
      <c r="U377" s="9" t="s">
        <v>256</v>
      </c>
      <c r="V377" s="9" t="s">
        <v>256</v>
      </c>
      <c r="W377" s="9" t="s">
        <v>256</v>
      </c>
      <c r="X377" s="9" t="s">
        <v>256</v>
      </c>
      <c r="AS377" s="9" t="s">
        <v>257</v>
      </c>
    </row>
    <row r="378" spans="1:45" x14ac:dyDescent="0.2">
      <c r="A378" s="9">
        <v>422113</v>
      </c>
      <c r="B378" s="9" t="s">
        <v>157</v>
      </c>
      <c r="C378" s="9" t="s">
        <v>256</v>
      </c>
      <c r="G378" s="9" t="s">
        <v>256</v>
      </c>
      <c r="K378" s="9" t="s">
        <v>256</v>
      </c>
      <c r="L378" s="9" t="s">
        <v>256</v>
      </c>
      <c r="N378" s="9" t="s">
        <v>256</v>
      </c>
      <c r="O378" s="9" t="s">
        <v>256</v>
      </c>
      <c r="P378" s="9" t="s">
        <v>256</v>
      </c>
      <c r="Q378" s="9" t="s">
        <v>256</v>
      </c>
      <c r="R378" s="9" t="s">
        <v>256</v>
      </c>
      <c r="S378" s="9" t="s">
        <v>256</v>
      </c>
      <c r="T378" s="9" t="s">
        <v>256</v>
      </c>
      <c r="U378" s="9" t="s">
        <v>256</v>
      </c>
      <c r="V378" s="9" t="s">
        <v>256</v>
      </c>
      <c r="W378" s="9" t="s">
        <v>256</v>
      </c>
      <c r="X378" s="9" t="s">
        <v>256</v>
      </c>
      <c r="AS378" s="9" t="s">
        <v>257</v>
      </c>
    </row>
    <row r="379" spans="1:45" x14ac:dyDescent="0.2">
      <c r="A379" s="9">
        <v>422147</v>
      </c>
      <c r="B379" s="9" t="s">
        <v>157</v>
      </c>
      <c r="H379" s="9" t="s">
        <v>256</v>
      </c>
      <c r="I379" s="9" t="s">
        <v>256</v>
      </c>
      <c r="L379" s="9" t="s">
        <v>256</v>
      </c>
      <c r="N379" s="9" t="s">
        <v>256</v>
      </c>
      <c r="Q379" s="9" t="s">
        <v>256</v>
      </c>
      <c r="R379" s="9" t="s">
        <v>256</v>
      </c>
      <c r="S379" s="9" t="s">
        <v>256</v>
      </c>
      <c r="T379" s="9" t="s">
        <v>256</v>
      </c>
      <c r="U379" s="9" t="s">
        <v>256</v>
      </c>
      <c r="W379" s="9" t="s">
        <v>256</v>
      </c>
      <c r="X379" s="9" t="s">
        <v>256</v>
      </c>
      <c r="AS379" s="9" t="s">
        <v>257</v>
      </c>
    </row>
    <row r="380" spans="1:45" x14ac:dyDescent="0.2">
      <c r="A380" s="9">
        <v>422246</v>
      </c>
      <c r="B380" s="9" t="s">
        <v>157</v>
      </c>
      <c r="K380" s="9" t="s">
        <v>256</v>
      </c>
      <c r="L380" s="9" t="s">
        <v>256</v>
      </c>
      <c r="P380" s="9" t="s">
        <v>256</v>
      </c>
      <c r="Q380" s="9" t="s">
        <v>256</v>
      </c>
      <c r="T380" s="9" t="s">
        <v>256</v>
      </c>
      <c r="U380" s="9" t="s">
        <v>256</v>
      </c>
      <c r="V380" s="9" t="s">
        <v>256</v>
      </c>
      <c r="W380" s="9" t="s">
        <v>256</v>
      </c>
      <c r="X380" s="9" t="s">
        <v>256</v>
      </c>
      <c r="AS380" s="9" t="s">
        <v>257</v>
      </c>
    </row>
    <row r="381" spans="1:45" x14ac:dyDescent="0.2">
      <c r="A381" s="9">
        <v>422249</v>
      </c>
      <c r="B381" s="9" t="s">
        <v>157</v>
      </c>
      <c r="D381" s="9" t="s">
        <v>256</v>
      </c>
      <c r="H381" s="9" t="s">
        <v>256</v>
      </c>
      <c r="I381" s="9" t="s">
        <v>256</v>
      </c>
      <c r="L381" s="9" t="s">
        <v>256</v>
      </c>
      <c r="N381" s="9" t="s">
        <v>256</v>
      </c>
      <c r="O381" s="9" t="s">
        <v>256</v>
      </c>
      <c r="P381" s="9" t="s">
        <v>256</v>
      </c>
      <c r="R381" s="9" t="s">
        <v>256</v>
      </c>
      <c r="T381" s="9" t="s">
        <v>256</v>
      </c>
      <c r="U381" s="9" t="s">
        <v>256</v>
      </c>
      <c r="V381" s="9" t="s">
        <v>256</v>
      </c>
      <c r="X381" s="9" t="s">
        <v>256</v>
      </c>
      <c r="AS381" s="9" t="s">
        <v>257</v>
      </c>
    </row>
    <row r="382" spans="1:45" x14ac:dyDescent="0.2">
      <c r="A382" s="9">
        <v>422265</v>
      </c>
      <c r="B382" s="9" t="s">
        <v>157</v>
      </c>
      <c r="J382" s="9" t="s">
        <v>256</v>
      </c>
      <c r="K382" s="9" t="s">
        <v>256</v>
      </c>
      <c r="N382" s="9" t="s">
        <v>256</v>
      </c>
      <c r="R382" s="9" t="s">
        <v>256</v>
      </c>
      <c r="S382" s="9" t="s">
        <v>256</v>
      </c>
      <c r="AS382" s="9" t="s">
        <v>257</v>
      </c>
    </row>
    <row r="383" spans="1:45" x14ac:dyDescent="0.2">
      <c r="A383" s="9">
        <v>422283</v>
      </c>
      <c r="B383" s="9" t="s">
        <v>157</v>
      </c>
      <c r="D383" s="9" t="s">
        <v>256</v>
      </c>
      <c r="I383" s="9" t="s">
        <v>256</v>
      </c>
      <c r="L383" s="9" t="s">
        <v>256</v>
      </c>
      <c r="M383" s="9" t="s">
        <v>256</v>
      </c>
      <c r="P383" s="9" t="s">
        <v>256</v>
      </c>
      <c r="Q383" s="9" t="s">
        <v>256</v>
      </c>
      <c r="R383" s="9" t="s">
        <v>256</v>
      </c>
      <c r="S383" s="9" t="s">
        <v>256</v>
      </c>
      <c r="W383" s="9" t="s">
        <v>256</v>
      </c>
      <c r="X383" s="9" t="s">
        <v>256</v>
      </c>
      <c r="AS383" s="9" t="s">
        <v>257</v>
      </c>
    </row>
    <row r="384" spans="1:45" x14ac:dyDescent="0.2">
      <c r="A384" s="9">
        <v>422420</v>
      </c>
      <c r="B384" s="9" t="s">
        <v>157</v>
      </c>
      <c r="L384" s="9" t="s">
        <v>256</v>
      </c>
      <c r="P384" s="9" t="s">
        <v>256</v>
      </c>
      <c r="R384" s="9" t="s">
        <v>256</v>
      </c>
      <c r="S384" s="9" t="s">
        <v>256</v>
      </c>
      <c r="T384" s="9" t="s">
        <v>256</v>
      </c>
      <c r="AS384" s="9" t="s">
        <v>257</v>
      </c>
    </row>
    <row r="385" spans="1:45" x14ac:dyDescent="0.2">
      <c r="A385" s="9">
        <v>422425</v>
      </c>
      <c r="B385" s="9" t="s">
        <v>157</v>
      </c>
      <c r="D385" s="9" t="s">
        <v>256</v>
      </c>
      <c r="J385" s="9" t="s">
        <v>256</v>
      </c>
      <c r="L385" s="9" t="s">
        <v>256</v>
      </c>
      <c r="N385" s="9" t="s">
        <v>256</v>
      </c>
      <c r="O385" s="9" t="s">
        <v>256</v>
      </c>
      <c r="P385" s="9" t="s">
        <v>256</v>
      </c>
      <c r="Q385" s="9" t="s">
        <v>256</v>
      </c>
      <c r="R385" s="9" t="s">
        <v>256</v>
      </c>
      <c r="S385" s="9" t="s">
        <v>256</v>
      </c>
      <c r="T385" s="9" t="s">
        <v>256</v>
      </c>
      <c r="U385" s="9" t="s">
        <v>256</v>
      </c>
      <c r="V385" s="9" t="s">
        <v>256</v>
      </c>
      <c r="W385" s="9" t="s">
        <v>256</v>
      </c>
      <c r="X385" s="9" t="s">
        <v>256</v>
      </c>
      <c r="AS385" s="9" t="s">
        <v>257</v>
      </c>
    </row>
    <row r="386" spans="1:45" x14ac:dyDescent="0.2">
      <c r="A386" s="9">
        <v>422465</v>
      </c>
      <c r="B386" s="9" t="s">
        <v>157</v>
      </c>
      <c r="H386" s="9" t="s">
        <v>256</v>
      </c>
      <c r="J386" s="9" t="s">
        <v>256</v>
      </c>
      <c r="L386" s="9" t="s">
        <v>256</v>
      </c>
      <c r="M386" s="9" t="s">
        <v>256</v>
      </c>
      <c r="O386" s="9" t="s">
        <v>256</v>
      </c>
      <c r="P386" s="9" t="s">
        <v>256</v>
      </c>
      <c r="R386" s="9" t="s">
        <v>256</v>
      </c>
      <c r="S386" s="9" t="s">
        <v>256</v>
      </c>
      <c r="T386" s="9" t="s">
        <v>256</v>
      </c>
      <c r="W386" s="9" t="s">
        <v>256</v>
      </c>
      <c r="X386" s="9" t="s">
        <v>256</v>
      </c>
      <c r="AS386" s="9" t="s">
        <v>257</v>
      </c>
    </row>
    <row r="387" spans="1:45" x14ac:dyDescent="0.2">
      <c r="A387" s="9">
        <v>422473</v>
      </c>
      <c r="B387" s="9" t="s">
        <v>157</v>
      </c>
      <c r="G387" s="9" t="s">
        <v>256</v>
      </c>
      <c r="I387" s="9" t="s">
        <v>256</v>
      </c>
      <c r="J387" s="9" t="s">
        <v>256</v>
      </c>
      <c r="L387" s="9" t="s">
        <v>256</v>
      </c>
      <c r="N387" s="9" t="s">
        <v>256</v>
      </c>
      <c r="O387" s="9" t="s">
        <v>256</v>
      </c>
      <c r="P387" s="9" t="s">
        <v>256</v>
      </c>
      <c r="Q387" s="9" t="s">
        <v>256</v>
      </c>
      <c r="R387" s="9" t="s">
        <v>256</v>
      </c>
      <c r="T387" s="9" t="s">
        <v>256</v>
      </c>
      <c r="U387" s="9" t="s">
        <v>256</v>
      </c>
      <c r="V387" s="9" t="s">
        <v>256</v>
      </c>
      <c r="X387" s="9" t="s">
        <v>256</v>
      </c>
      <c r="AS387" s="9" t="s">
        <v>257</v>
      </c>
    </row>
    <row r="388" spans="1:45" x14ac:dyDescent="0.2">
      <c r="A388" s="9">
        <v>422488</v>
      </c>
      <c r="B388" s="9" t="s">
        <v>157</v>
      </c>
      <c r="I388" s="9" t="s">
        <v>256</v>
      </c>
      <c r="J388" s="9" t="s">
        <v>256</v>
      </c>
      <c r="K388" s="9" t="s">
        <v>256</v>
      </c>
      <c r="M388" s="9" t="s">
        <v>256</v>
      </c>
      <c r="R388" s="9" t="s">
        <v>256</v>
      </c>
      <c r="T388" s="9" t="s">
        <v>256</v>
      </c>
      <c r="W388" s="9" t="s">
        <v>256</v>
      </c>
      <c r="AS388" s="9" t="s">
        <v>257</v>
      </c>
    </row>
    <row r="389" spans="1:45" x14ac:dyDescent="0.2">
      <c r="A389" s="9">
        <v>422505</v>
      </c>
      <c r="B389" s="9" t="s">
        <v>157</v>
      </c>
      <c r="J389" s="9" t="s">
        <v>256</v>
      </c>
      <c r="K389" s="9" t="s">
        <v>256</v>
      </c>
      <c r="L389" s="9" t="s">
        <v>256</v>
      </c>
      <c r="M389" s="9" t="s">
        <v>256</v>
      </c>
      <c r="O389" s="9" t="s">
        <v>256</v>
      </c>
      <c r="P389" s="9" t="s">
        <v>256</v>
      </c>
      <c r="Q389" s="9" t="s">
        <v>256</v>
      </c>
      <c r="R389" s="9" t="s">
        <v>256</v>
      </c>
      <c r="T389" s="9" t="s">
        <v>256</v>
      </c>
      <c r="U389" s="9" t="s">
        <v>256</v>
      </c>
      <c r="V389" s="9" t="s">
        <v>256</v>
      </c>
      <c r="W389" s="9" t="s">
        <v>256</v>
      </c>
      <c r="AS389" s="9" t="s">
        <v>257</v>
      </c>
    </row>
    <row r="390" spans="1:45" x14ac:dyDescent="0.2">
      <c r="A390" s="9">
        <v>422507</v>
      </c>
      <c r="B390" s="9" t="s">
        <v>157</v>
      </c>
      <c r="H390" s="9" t="s">
        <v>256</v>
      </c>
      <c r="K390" s="9" t="s">
        <v>256</v>
      </c>
      <c r="L390" s="9" t="s">
        <v>256</v>
      </c>
      <c r="P390" s="9" t="s">
        <v>256</v>
      </c>
      <c r="Q390" s="9" t="s">
        <v>256</v>
      </c>
      <c r="R390" s="9" t="s">
        <v>256</v>
      </c>
      <c r="S390" s="9" t="s">
        <v>256</v>
      </c>
      <c r="T390" s="9" t="s">
        <v>256</v>
      </c>
      <c r="U390" s="9" t="s">
        <v>256</v>
      </c>
      <c r="V390" s="9" t="s">
        <v>256</v>
      </c>
      <c r="W390" s="9" t="s">
        <v>256</v>
      </c>
      <c r="AS390" s="9" t="s">
        <v>257</v>
      </c>
    </row>
    <row r="391" spans="1:45" x14ac:dyDescent="0.2">
      <c r="A391" s="9">
        <v>422564</v>
      </c>
      <c r="B391" s="9" t="s">
        <v>157</v>
      </c>
      <c r="C391" s="9" t="s">
        <v>256</v>
      </c>
      <c r="I391" s="9" t="s">
        <v>256</v>
      </c>
      <c r="K391" s="9" t="s">
        <v>256</v>
      </c>
      <c r="M391" s="9" t="s">
        <v>256</v>
      </c>
      <c r="N391" s="9" t="s">
        <v>256</v>
      </c>
      <c r="O391" s="9" t="s">
        <v>256</v>
      </c>
      <c r="P391" s="9" t="s">
        <v>256</v>
      </c>
      <c r="Q391" s="9" t="s">
        <v>256</v>
      </c>
      <c r="R391" s="9" t="s">
        <v>256</v>
      </c>
      <c r="S391" s="9" t="s">
        <v>256</v>
      </c>
      <c r="T391" s="9" t="s">
        <v>256</v>
      </c>
      <c r="U391" s="9" t="s">
        <v>256</v>
      </c>
      <c r="V391" s="9" t="s">
        <v>256</v>
      </c>
      <c r="W391" s="9" t="s">
        <v>256</v>
      </c>
      <c r="X391" s="9" t="s">
        <v>256</v>
      </c>
      <c r="AS391" s="9" t="s">
        <v>257</v>
      </c>
    </row>
    <row r="392" spans="1:45" x14ac:dyDescent="0.2">
      <c r="A392" s="9">
        <v>422578</v>
      </c>
      <c r="B392" s="9" t="s">
        <v>157</v>
      </c>
      <c r="O392" s="9" t="s">
        <v>256</v>
      </c>
      <c r="P392" s="9" t="s">
        <v>256</v>
      </c>
      <c r="Q392" s="9" t="s">
        <v>256</v>
      </c>
      <c r="R392" s="9" t="s">
        <v>256</v>
      </c>
      <c r="T392" s="9" t="s">
        <v>256</v>
      </c>
      <c r="U392" s="9" t="s">
        <v>256</v>
      </c>
      <c r="V392" s="9" t="s">
        <v>256</v>
      </c>
      <c r="W392" s="9" t="s">
        <v>256</v>
      </c>
      <c r="AS392" s="9" t="s">
        <v>257</v>
      </c>
    </row>
    <row r="393" spans="1:45" x14ac:dyDescent="0.2">
      <c r="A393" s="9">
        <v>422640</v>
      </c>
      <c r="B393" s="9" t="s">
        <v>157</v>
      </c>
      <c r="F393" s="9" t="s">
        <v>256</v>
      </c>
      <c r="J393" s="9" t="s">
        <v>256</v>
      </c>
      <c r="L393" s="9" t="s">
        <v>256</v>
      </c>
      <c r="M393" s="9" t="s">
        <v>256</v>
      </c>
      <c r="N393" s="9" t="s">
        <v>256</v>
      </c>
      <c r="O393" s="9" t="s">
        <v>256</v>
      </c>
      <c r="P393" s="9" t="s">
        <v>256</v>
      </c>
      <c r="Q393" s="9" t="s">
        <v>256</v>
      </c>
      <c r="AS393" s="9" t="s">
        <v>257</v>
      </c>
    </row>
    <row r="394" spans="1:45" x14ac:dyDescent="0.2">
      <c r="A394" s="9">
        <v>422695</v>
      </c>
      <c r="B394" s="9" t="s">
        <v>157</v>
      </c>
      <c r="E394" s="9" t="s">
        <v>256</v>
      </c>
      <c r="H394" s="9" t="s">
        <v>256</v>
      </c>
      <c r="K394" s="9" t="s">
        <v>256</v>
      </c>
      <c r="L394" s="9" t="s">
        <v>256</v>
      </c>
      <c r="O394" s="9" t="s">
        <v>256</v>
      </c>
      <c r="R394" s="9" t="s">
        <v>256</v>
      </c>
      <c r="S394" s="9" t="s">
        <v>256</v>
      </c>
      <c r="W394" s="9" t="s">
        <v>256</v>
      </c>
      <c r="AS394" s="9" t="s">
        <v>257</v>
      </c>
    </row>
    <row r="395" spans="1:45" x14ac:dyDescent="0.2">
      <c r="A395" s="9">
        <v>422736</v>
      </c>
      <c r="B395" s="9" t="s">
        <v>157</v>
      </c>
      <c r="F395" s="9" t="s">
        <v>256</v>
      </c>
      <c r="H395" s="9" t="s">
        <v>256</v>
      </c>
      <c r="K395" s="9" t="s">
        <v>256</v>
      </c>
      <c r="O395" s="9" t="s">
        <v>256</v>
      </c>
      <c r="R395" s="9" t="s">
        <v>256</v>
      </c>
      <c r="S395" s="9" t="s">
        <v>256</v>
      </c>
      <c r="T395" s="9" t="s">
        <v>256</v>
      </c>
      <c r="U395" s="9" t="s">
        <v>256</v>
      </c>
      <c r="W395" s="9" t="s">
        <v>256</v>
      </c>
      <c r="AS395" s="9" t="s">
        <v>257</v>
      </c>
    </row>
    <row r="396" spans="1:45" x14ac:dyDescent="0.2">
      <c r="A396" s="9">
        <v>422749</v>
      </c>
      <c r="B396" s="9" t="s">
        <v>157</v>
      </c>
      <c r="K396" s="9" t="s">
        <v>256</v>
      </c>
      <c r="L396" s="9" t="s">
        <v>256</v>
      </c>
      <c r="O396" s="9" t="s">
        <v>256</v>
      </c>
      <c r="P396" s="9" t="s">
        <v>256</v>
      </c>
      <c r="Q396" s="9" t="s">
        <v>256</v>
      </c>
      <c r="R396" s="9" t="s">
        <v>256</v>
      </c>
      <c r="U396" s="9" t="s">
        <v>256</v>
      </c>
      <c r="W396" s="9" t="s">
        <v>256</v>
      </c>
      <c r="AS396" s="9" t="s">
        <v>257</v>
      </c>
    </row>
    <row r="397" spans="1:45" x14ac:dyDescent="0.2">
      <c r="A397" s="9">
        <v>422750</v>
      </c>
      <c r="B397" s="9" t="s">
        <v>157</v>
      </c>
      <c r="E397" s="9" t="s">
        <v>256</v>
      </c>
      <c r="K397" s="9" t="s">
        <v>256</v>
      </c>
      <c r="L397" s="9" t="s">
        <v>256</v>
      </c>
      <c r="N397" s="9" t="s">
        <v>256</v>
      </c>
      <c r="P397" s="9" t="s">
        <v>256</v>
      </c>
      <c r="Q397" s="9" t="s">
        <v>256</v>
      </c>
      <c r="R397" s="9" t="s">
        <v>256</v>
      </c>
      <c r="T397" s="9" t="s">
        <v>256</v>
      </c>
      <c r="U397" s="9" t="s">
        <v>256</v>
      </c>
      <c r="V397" s="9" t="s">
        <v>256</v>
      </c>
      <c r="W397" s="9" t="s">
        <v>256</v>
      </c>
      <c r="AS397" s="9" t="s">
        <v>257</v>
      </c>
    </row>
    <row r="398" spans="1:45" x14ac:dyDescent="0.2">
      <c r="A398" s="9">
        <v>422798</v>
      </c>
      <c r="B398" s="9" t="s">
        <v>157</v>
      </c>
      <c r="H398" s="9" t="s">
        <v>256</v>
      </c>
      <c r="L398" s="9" t="s">
        <v>256</v>
      </c>
      <c r="Q398" s="9" t="s">
        <v>256</v>
      </c>
      <c r="R398" s="9" t="s">
        <v>256</v>
      </c>
      <c r="S398" s="9" t="s">
        <v>256</v>
      </c>
      <c r="T398" s="9" t="s">
        <v>256</v>
      </c>
      <c r="V398" s="9" t="s">
        <v>256</v>
      </c>
      <c r="AS398" s="9" t="s">
        <v>257</v>
      </c>
    </row>
    <row r="399" spans="1:45" x14ac:dyDescent="0.2">
      <c r="A399" s="9">
        <v>422811</v>
      </c>
      <c r="B399" s="9" t="s">
        <v>157</v>
      </c>
      <c r="F399" s="9" t="s">
        <v>256</v>
      </c>
      <c r="N399" s="9" t="s">
        <v>256</v>
      </c>
      <c r="R399" s="9" t="s">
        <v>256</v>
      </c>
      <c r="T399" s="9" t="s">
        <v>256</v>
      </c>
      <c r="U399" s="9" t="s">
        <v>256</v>
      </c>
      <c r="W399" s="9" t="s">
        <v>256</v>
      </c>
      <c r="AS399" s="9" t="s">
        <v>257</v>
      </c>
    </row>
    <row r="400" spans="1:45" x14ac:dyDescent="0.2">
      <c r="A400" s="9">
        <v>422812</v>
      </c>
      <c r="B400" s="9" t="s">
        <v>157</v>
      </c>
      <c r="F400" s="9" t="s">
        <v>256</v>
      </c>
      <c r="J400" s="9" t="s">
        <v>256</v>
      </c>
      <c r="Q400" s="9" t="s">
        <v>256</v>
      </c>
      <c r="T400" s="9" t="s">
        <v>256</v>
      </c>
      <c r="U400" s="9" t="s">
        <v>256</v>
      </c>
      <c r="V400" s="9" t="s">
        <v>256</v>
      </c>
      <c r="X400" s="9" t="s">
        <v>256</v>
      </c>
      <c r="AS400" s="9" t="s">
        <v>257</v>
      </c>
    </row>
    <row r="401" spans="1:45" x14ac:dyDescent="0.2">
      <c r="A401" s="9">
        <v>422864</v>
      </c>
      <c r="B401" s="9" t="s">
        <v>157</v>
      </c>
      <c r="H401" s="9" t="s">
        <v>256</v>
      </c>
      <c r="K401" s="9" t="s">
        <v>256</v>
      </c>
      <c r="N401" s="9" t="s">
        <v>256</v>
      </c>
      <c r="Q401" s="9" t="s">
        <v>256</v>
      </c>
      <c r="T401" s="9" t="s">
        <v>256</v>
      </c>
      <c r="W401" s="9" t="s">
        <v>256</v>
      </c>
      <c r="AS401" s="9" t="s">
        <v>257</v>
      </c>
    </row>
    <row r="402" spans="1:45" x14ac:dyDescent="0.2">
      <c r="A402" s="9">
        <v>422908</v>
      </c>
      <c r="B402" s="9" t="s">
        <v>157</v>
      </c>
      <c r="E402" s="9" t="s">
        <v>256</v>
      </c>
      <c r="J402" s="9" t="s">
        <v>256</v>
      </c>
      <c r="L402" s="9" t="s">
        <v>256</v>
      </c>
      <c r="M402" s="9" t="s">
        <v>256</v>
      </c>
      <c r="N402" s="9" t="s">
        <v>256</v>
      </c>
      <c r="O402" s="9" t="s">
        <v>256</v>
      </c>
      <c r="P402" s="9" t="s">
        <v>256</v>
      </c>
      <c r="Q402" s="9" t="s">
        <v>256</v>
      </c>
      <c r="R402" s="9" t="s">
        <v>256</v>
      </c>
      <c r="T402" s="9" t="s">
        <v>256</v>
      </c>
      <c r="U402" s="9" t="s">
        <v>256</v>
      </c>
      <c r="V402" s="9" t="s">
        <v>256</v>
      </c>
      <c r="W402" s="9" t="s">
        <v>256</v>
      </c>
      <c r="AS402" s="9" t="s">
        <v>257</v>
      </c>
    </row>
    <row r="403" spans="1:45" x14ac:dyDescent="0.2">
      <c r="A403" s="9">
        <v>422926</v>
      </c>
      <c r="B403" s="9" t="s">
        <v>157</v>
      </c>
      <c r="E403" s="9" t="s">
        <v>256</v>
      </c>
      <c r="H403" s="9" t="s">
        <v>256</v>
      </c>
      <c r="K403" s="9" t="s">
        <v>256</v>
      </c>
      <c r="M403" s="9" t="s">
        <v>256</v>
      </c>
      <c r="O403" s="9" t="s">
        <v>256</v>
      </c>
      <c r="R403" s="9" t="s">
        <v>256</v>
      </c>
      <c r="S403" s="9" t="s">
        <v>256</v>
      </c>
      <c r="T403" s="9" t="s">
        <v>256</v>
      </c>
      <c r="U403" s="9" t="s">
        <v>256</v>
      </c>
      <c r="W403" s="9" t="s">
        <v>256</v>
      </c>
      <c r="AS403" s="9" t="s">
        <v>257</v>
      </c>
    </row>
    <row r="404" spans="1:45" x14ac:dyDescent="0.2">
      <c r="A404" s="9">
        <v>422935</v>
      </c>
      <c r="B404" s="9" t="s">
        <v>157</v>
      </c>
      <c r="L404" s="9" t="s">
        <v>256</v>
      </c>
      <c r="M404" s="9" t="s">
        <v>256</v>
      </c>
      <c r="O404" s="9" t="s">
        <v>256</v>
      </c>
      <c r="P404" s="9" t="s">
        <v>256</v>
      </c>
      <c r="Q404" s="9" t="s">
        <v>256</v>
      </c>
      <c r="R404" s="9" t="s">
        <v>256</v>
      </c>
      <c r="T404" s="9" t="s">
        <v>256</v>
      </c>
      <c r="U404" s="9" t="s">
        <v>256</v>
      </c>
      <c r="V404" s="9" t="s">
        <v>256</v>
      </c>
      <c r="W404" s="9" t="s">
        <v>256</v>
      </c>
      <c r="AS404" s="9" t="s">
        <v>257</v>
      </c>
    </row>
    <row r="405" spans="1:45" x14ac:dyDescent="0.2">
      <c r="A405" s="9">
        <v>422944</v>
      </c>
      <c r="B405" s="9" t="s">
        <v>157</v>
      </c>
      <c r="H405" s="9" t="s">
        <v>256</v>
      </c>
      <c r="J405" s="9" t="s">
        <v>256</v>
      </c>
      <c r="R405" s="9" t="s">
        <v>256</v>
      </c>
      <c r="S405" s="9" t="s">
        <v>256</v>
      </c>
      <c r="T405" s="9" t="s">
        <v>256</v>
      </c>
      <c r="W405" s="9" t="s">
        <v>256</v>
      </c>
      <c r="AS405" s="9" t="s">
        <v>257</v>
      </c>
    </row>
    <row r="406" spans="1:45" x14ac:dyDescent="0.2">
      <c r="A406" s="9">
        <v>422946</v>
      </c>
      <c r="B406" s="9" t="s">
        <v>157</v>
      </c>
      <c r="N406" s="9" t="s">
        <v>256</v>
      </c>
      <c r="P406" s="9" t="s">
        <v>256</v>
      </c>
      <c r="R406" s="9" t="s">
        <v>256</v>
      </c>
      <c r="S406" s="9" t="s">
        <v>256</v>
      </c>
      <c r="T406" s="9" t="s">
        <v>256</v>
      </c>
      <c r="U406" s="9" t="s">
        <v>256</v>
      </c>
      <c r="V406" s="9" t="s">
        <v>256</v>
      </c>
      <c r="W406" s="9" t="s">
        <v>256</v>
      </c>
      <c r="X406" s="9" t="s">
        <v>256</v>
      </c>
      <c r="AS406" s="9" t="s">
        <v>257</v>
      </c>
    </row>
    <row r="407" spans="1:45" x14ac:dyDescent="0.2">
      <c r="A407" s="9">
        <v>422975</v>
      </c>
      <c r="B407" s="9" t="s">
        <v>157</v>
      </c>
      <c r="J407" s="9" t="s">
        <v>256</v>
      </c>
      <c r="K407" s="9" t="s">
        <v>256</v>
      </c>
      <c r="L407" s="9" t="s">
        <v>256</v>
      </c>
      <c r="M407" s="9" t="s">
        <v>256</v>
      </c>
      <c r="O407" s="9" t="s">
        <v>256</v>
      </c>
      <c r="P407" s="9" t="s">
        <v>256</v>
      </c>
      <c r="Q407" s="9" t="s">
        <v>256</v>
      </c>
      <c r="R407" s="9" t="s">
        <v>256</v>
      </c>
      <c r="T407" s="9" t="s">
        <v>256</v>
      </c>
      <c r="U407" s="9" t="s">
        <v>256</v>
      </c>
      <c r="V407" s="9" t="s">
        <v>256</v>
      </c>
      <c r="W407" s="9" t="s">
        <v>256</v>
      </c>
      <c r="AS407" s="9" t="s">
        <v>257</v>
      </c>
    </row>
    <row r="408" spans="1:45" x14ac:dyDescent="0.2">
      <c r="A408" s="9">
        <v>423150</v>
      </c>
      <c r="B408" s="9" t="s">
        <v>157</v>
      </c>
      <c r="C408" s="9" t="s">
        <v>256</v>
      </c>
      <c r="D408" s="9" t="s">
        <v>256</v>
      </c>
      <c r="G408" s="9" t="s">
        <v>256</v>
      </c>
      <c r="K408" s="9" t="s">
        <v>256</v>
      </c>
      <c r="N408" s="9" t="s">
        <v>256</v>
      </c>
      <c r="Q408" s="9" t="s">
        <v>256</v>
      </c>
      <c r="R408" s="9" t="s">
        <v>256</v>
      </c>
      <c r="S408" s="9" t="s">
        <v>256</v>
      </c>
      <c r="V408" s="9" t="s">
        <v>256</v>
      </c>
      <c r="X408" s="9" t="s">
        <v>256</v>
      </c>
      <c r="AS408" s="9" t="s">
        <v>257</v>
      </c>
    </row>
    <row r="409" spans="1:45" x14ac:dyDescent="0.2">
      <c r="A409" s="9">
        <v>423184</v>
      </c>
      <c r="B409" s="9" t="s">
        <v>157</v>
      </c>
      <c r="J409" s="9" t="s">
        <v>256</v>
      </c>
      <c r="L409" s="9" t="s">
        <v>256</v>
      </c>
      <c r="N409" s="9" t="s">
        <v>256</v>
      </c>
      <c r="P409" s="9" t="s">
        <v>256</v>
      </c>
      <c r="Q409" s="9" t="s">
        <v>256</v>
      </c>
      <c r="R409" s="9" t="s">
        <v>256</v>
      </c>
      <c r="S409" s="9" t="s">
        <v>256</v>
      </c>
      <c r="T409" s="9" t="s">
        <v>256</v>
      </c>
      <c r="U409" s="9" t="s">
        <v>256</v>
      </c>
      <c r="V409" s="9" t="s">
        <v>256</v>
      </c>
      <c r="W409" s="9" t="s">
        <v>256</v>
      </c>
      <c r="X409" s="9" t="s">
        <v>256</v>
      </c>
      <c r="AS409" s="9" t="s">
        <v>257</v>
      </c>
    </row>
    <row r="410" spans="1:45" x14ac:dyDescent="0.2">
      <c r="A410" s="9">
        <v>423206</v>
      </c>
      <c r="B410" s="9" t="s">
        <v>157</v>
      </c>
      <c r="K410" s="9" t="s">
        <v>256</v>
      </c>
      <c r="L410" s="9" t="s">
        <v>256</v>
      </c>
      <c r="P410" s="9" t="s">
        <v>256</v>
      </c>
      <c r="R410" s="9" t="s">
        <v>256</v>
      </c>
      <c r="U410" s="9" t="s">
        <v>256</v>
      </c>
      <c r="V410" s="9" t="s">
        <v>256</v>
      </c>
      <c r="AS410" s="9" t="s">
        <v>257</v>
      </c>
    </row>
    <row r="411" spans="1:45" x14ac:dyDescent="0.2">
      <c r="A411" s="9">
        <v>423226</v>
      </c>
      <c r="B411" s="9" t="s">
        <v>157</v>
      </c>
      <c r="I411" s="9" t="s">
        <v>256</v>
      </c>
      <c r="L411" s="9" t="s">
        <v>256</v>
      </c>
      <c r="P411" s="9" t="s">
        <v>256</v>
      </c>
      <c r="Q411" s="9" t="s">
        <v>256</v>
      </c>
      <c r="R411" s="9" t="s">
        <v>256</v>
      </c>
      <c r="U411" s="9" t="s">
        <v>256</v>
      </c>
      <c r="V411" s="9" t="s">
        <v>256</v>
      </c>
      <c r="W411" s="9" t="s">
        <v>256</v>
      </c>
      <c r="AS411" s="9" t="s">
        <v>257</v>
      </c>
    </row>
    <row r="412" spans="1:45" x14ac:dyDescent="0.2">
      <c r="A412" s="9">
        <v>423227</v>
      </c>
      <c r="B412" s="9" t="s">
        <v>157</v>
      </c>
      <c r="E412" s="9" t="s">
        <v>256</v>
      </c>
      <c r="K412" s="9" t="s">
        <v>256</v>
      </c>
      <c r="M412" s="9" t="s">
        <v>256</v>
      </c>
      <c r="N412" s="9" t="s">
        <v>256</v>
      </c>
      <c r="P412" s="9" t="s">
        <v>256</v>
      </c>
      <c r="Q412" s="9" t="s">
        <v>256</v>
      </c>
      <c r="R412" s="9" t="s">
        <v>256</v>
      </c>
      <c r="S412" s="9" t="s">
        <v>256</v>
      </c>
      <c r="U412" s="9" t="s">
        <v>256</v>
      </c>
      <c r="V412" s="9" t="s">
        <v>256</v>
      </c>
      <c r="W412" s="9" t="s">
        <v>256</v>
      </c>
      <c r="AS412" s="9" t="s">
        <v>257</v>
      </c>
    </row>
    <row r="413" spans="1:45" x14ac:dyDescent="0.2">
      <c r="A413" s="9">
        <v>423236</v>
      </c>
      <c r="B413" s="9" t="s">
        <v>157</v>
      </c>
      <c r="H413" s="9" t="s">
        <v>256</v>
      </c>
      <c r="J413" s="9" t="s">
        <v>256</v>
      </c>
      <c r="L413" s="9" t="s">
        <v>256</v>
      </c>
      <c r="O413" s="9" t="s">
        <v>256</v>
      </c>
      <c r="R413" s="9" t="s">
        <v>256</v>
      </c>
      <c r="S413" s="9" t="s">
        <v>256</v>
      </c>
      <c r="T413" s="9" t="s">
        <v>256</v>
      </c>
      <c r="U413" s="9" t="s">
        <v>256</v>
      </c>
      <c r="W413" s="9" t="s">
        <v>256</v>
      </c>
      <c r="AS413" s="9" t="s">
        <v>257</v>
      </c>
    </row>
    <row r="414" spans="1:45" x14ac:dyDescent="0.2">
      <c r="A414" s="9">
        <v>423260</v>
      </c>
      <c r="B414" s="9" t="s">
        <v>157</v>
      </c>
      <c r="L414" s="9" t="s">
        <v>256</v>
      </c>
      <c r="O414" s="9" t="s">
        <v>256</v>
      </c>
      <c r="Q414" s="9" t="s">
        <v>256</v>
      </c>
      <c r="R414" s="9" t="s">
        <v>256</v>
      </c>
      <c r="T414" s="9" t="s">
        <v>256</v>
      </c>
      <c r="U414" s="9" t="s">
        <v>256</v>
      </c>
      <c r="V414" s="9" t="s">
        <v>256</v>
      </c>
      <c r="W414" s="9" t="s">
        <v>256</v>
      </c>
      <c r="AS414" s="9" t="s">
        <v>257</v>
      </c>
    </row>
    <row r="415" spans="1:45" x14ac:dyDescent="0.2">
      <c r="A415" s="9">
        <v>423287</v>
      </c>
      <c r="B415" s="9" t="s">
        <v>157</v>
      </c>
      <c r="H415" s="9" t="s">
        <v>256</v>
      </c>
      <c r="J415" s="9" t="s">
        <v>256</v>
      </c>
      <c r="K415" s="9" t="s">
        <v>256</v>
      </c>
      <c r="L415" s="9" t="s">
        <v>256</v>
      </c>
      <c r="O415" s="9" t="s">
        <v>256</v>
      </c>
      <c r="R415" s="9" t="s">
        <v>256</v>
      </c>
      <c r="S415" s="9" t="s">
        <v>256</v>
      </c>
      <c r="T415" s="9" t="s">
        <v>256</v>
      </c>
      <c r="U415" s="9" t="s">
        <v>256</v>
      </c>
      <c r="W415" s="9" t="s">
        <v>256</v>
      </c>
      <c r="AS415" s="9" t="s">
        <v>257</v>
      </c>
    </row>
    <row r="416" spans="1:45" x14ac:dyDescent="0.2">
      <c r="A416" s="9">
        <v>423329</v>
      </c>
      <c r="B416" s="9" t="s">
        <v>157</v>
      </c>
      <c r="H416" s="9" t="s">
        <v>256</v>
      </c>
      <c r="K416" s="9" t="s">
        <v>256</v>
      </c>
      <c r="L416" s="9" t="s">
        <v>256</v>
      </c>
      <c r="M416" s="9" t="s">
        <v>256</v>
      </c>
      <c r="N416" s="9" t="s">
        <v>256</v>
      </c>
      <c r="O416" s="9" t="s">
        <v>256</v>
      </c>
      <c r="P416" s="9" t="s">
        <v>256</v>
      </c>
      <c r="Q416" s="9" t="s">
        <v>256</v>
      </c>
      <c r="R416" s="9" t="s">
        <v>256</v>
      </c>
      <c r="S416" s="9" t="s">
        <v>256</v>
      </c>
      <c r="T416" s="9" t="s">
        <v>256</v>
      </c>
      <c r="U416" s="9" t="s">
        <v>256</v>
      </c>
      <c r="V416" s="9" t="s">
        <v>256</v>
      </c>
      <c r="W416" s="9" t="s">
        <v>256</v>
      </c>
      <c r="X416" s="9" t="s">
        <v>256</v>
      </c>
      <c r="AS416" s="9" t="s">
        <v>257</v>
      </c>
    </row>
    <row r="417" spans="1:45" x14ac:dyDescent="0.2">
      <c r="A417" s="9">
        <v>423339</v>
      </c>
      <c r="B417" s="9" t="s">
        <v>157</v>
      </c>
      <c r="N417" s="9" t="s">
        <v>256</v>
      </c>
      <c r="Q417" s="9" t="s">
        <v>256</v>
      </c>
      <c r="R417" s="9" t="s">
        <v>256</v>
      </c>
      <c r="S417" s="9" t="s">
        <v>256</v>
      </c>
      <c r="U417" s="9" t="s">
        <v>256</v>
      </c>
      <c r="W417" s="9" t="s">
        <v>256</v>
      </c>
      <c r="X417" s="9" t="s">
        <v>256</v>
      </c>
      <c r="AS417" s="9" t="s">
        <v>257</v>
      </c>
    </row>
    <row r="418" spans="1:45" x14ac:dyDescent="0.2">
      <c r="A418" s="9">
        <v>423353</v>
      </c>
      <c r="B418" s="9" t="s">
        <v>157</v>
      </c>
      <c r="L418" s="9" t="s">
        <v>256</v>
      </c>
      <c r="N418" s="9" t="s">
        <v>256</v>
      </c>
      <c r="P418" s="9" t="s">
        <v>256</v>
      </c>
      <c r="R418" s="9" t="s">
        <v>256</v>
      </c>
      <c r="S418" s="9" t="s">
        <v>256</v>
      </c>
      <c r="T418" s="9" t="s">
        <v>256</v>
      </c>
      <c r="U418" s="9" t="s">
        <v>256</v>
      </c>
      <c r="V418" s="9" t="s">
        <v>256</v>
      </c>
      <c r="W418" s="9" t="s">
        <v>256</v>
      </c>
      <c r="X418" s="9" t="s">
        <v>256</v>
      </c>
      <c r="AS418" s="9" t="s">
        <v>257</v>
      </c>
    </row>
    <row r="419" spans="1:45" x14ac:dyDescent="0.2">
      <c r="A419" s="9">
        <v>423371</v>
      </c>
      <c r="B419" s="9" t="s">
        <v>157</v>
      </c>
      <c r="I419" s="9" t="s">
        <v>256</v>
      </c>
      <c r="J419" s="9" t="s">
        <v>256</v>
      </c>
      <c r="K419" s="9" t="s">
        <v>256</v>
      </c>
      <c r="M419" s="9" t="s">
        <v>256</v>
      </c>
      <c r="N419" s="9" t="s">
        <v>256</v>
      </c>
      <c r="O419" s="9" t="s">
        <v>256</v>
      </c>
      <c r="R419" s="9" t="s">
        <v>256</v>
      </c>
      <c r="S419" s="9" t="s">
        <v>256</v>
      </c>
      <c r="T419" s="9" t="s">
        <v>256</v>
      </c>
      <c r="U419" s="9" t="s">
        <v>256</v>
      </c>
      <c r="W419" s="9" t="s">
        <v>256</v>
      </c>
      <c r="AS419" s="9" t="s">
        <v>257</v>
      </c>
    </row>
    <row r="420" spans="1:45" x14ac:dyDescent="0.2">
      <c r="A420" s="9">
        <v>423372</v>
      </c>
      <c r="B420" s="9" t="s">
        <v>157</v>
      </c>
      <c r="G420" s="9" t="s">
        <v>256</v>
      </c>
      <c r="H420" s="9" t="s">
        <v>256</v>
      </c>
      <c r="J420" s="9" t="s">
        <v>256</v>
      </c>
      <c r="L420" s="9" t="s">
        <v>256</v>
      </c>
      <c r="N420" s="9" t="s">
        <v>256</v>
      </c>
      <c r="P420" s="9" t="s">
        <v>256</v>
      </c>
      <c r="Q420" s="9" t="s">
        <v>256</v>
      </c>
      <c r="R420" s="9" t="s">
        <v>256</v>
      </c>
      <c r="S420" s="9" t="s">
        <v>256</v>
      </c>
      <c r="T420" s="9" t="s">
        <v>256</v>
      </c>
      <c r="U420" s="9" t="s">
        <v>256</v>
      </c>
      <c r="W420" s="9" t="s">
        <v>256</v>
      </c>
      <c r="X420" s="9" t="s">
        <v>256</v>
      </c>
      <c r="AS420" s="9" t="s">
        <v>257</v>
      </c>
    </row>
    <row r="421" spans="1:45" x14ac:dyDescent="0.2">
      <c r="A421" s="9">
        <v>423425</v>
      </c>
      <c r="B421" s="9" t="s">
        <v>157</v>
      </c>
      <c r="G421" s="9" t="s">
        <v>256</v>
      </c>
      <c r="H421" s="9" t="s">
        <v>256</v>
      </c>
      <c r="K421" s="9" t="s">
        <v>256</v>
      </c>
      <c r="L421" s="9" t="s">
        <v>256</v>
      </c>
      <c r="N421" s="9" t="s">
        <v>256</v>
      </c>
      <c r="Q421" s="9" t="s">
        <v>256</v>
      </c>
      <c r="R421" s="9" t="s">
        <v>256</v>
      </c>
      <c r="S421" s="9" t="s">
        <v>256</v>
      </c>
      <c r="U421" s="9" t="s">
        <v>256</v>
      </c>
      <c r="W421" s="9" t="s">
        <v>256</v>
      </c>
      <c r="X421" s="9" t="s">
        <v>256</v>
      </c>
      <c r="AS421" s="9" t="s">
        <v>257</v>
      </c>
    </row>
    <row r="422" spans="1:45" x14ac:dyDescent="0.2">
      <c r="A422" s="9">
        <v>423435</v>
      </c>
      <c r="B422" s="9" t="s">
        <v>157</v>
      </c>
      <c r="D422" s="9" t="s">
        <v>256</v>
      </c>
      <c r="H422" s="9" t="s">
        <v>256</v>
      </c>
      <c r="J422" s="9" t="s">
        <v>256</v>
      </c>
      <c r="L422" s="9" t="s">
        <v>256</v>
      </c>
      <c r="N422" s="9" t="s">
        <v>256</v>
      </c>
      <c r="O422" s="9" t="s">
        <v>256</v>
      </c>
      <c r="P422" s="9" t="s">
        <v>256</v>
      </c>
      <c r="Q422" s="9" t="s">
        <v>256</v>
      </c>
      <c r="R422" s="9" t="s">
        <v>256</v>
      </c>
      <c r="S422" s="9" t="s">
        <v>256</v>
      </c>
      <c r="T422" s="9" t="s">
        <v>256</v>
      </c>
      <c r="U422" s="9" t="s">
        <v>256</v>
      </c>
      <c r="V422" s="9" t="s">
        <v>256</v>
      </c>
      <c r="W422" s="9" t="s">
        <v>256</v>
      </c>
      <c r="X422" s="9" t="s">
        <v>256</v>
      </c>
      <c r="AS422" s="9" t="s">
        <v>257</v>
      </c>
    </row>
    <row r="423" spans="1:45" x14ac:dyDescent="0.2">
      <c r="A423" s="9">
        <v>423522</v>
      </c>
      <c r="B423" s="9" t="s">
        <v>157</v>
      </c>
      <c r="I423" s="9" t="s">
        <v>256</v>
      </c>
      <c r="L423" s="9" t="s">
        <v>256</v>
      </c>
      <c r="N423" s="9" t="s">
        <v>256</v>
      </c>
      <c r="P423" s="9" t="s">
        <v>256</v>
      </c>
      <c r="Q423" s="9" t="s">
        <v>256</v>
      </c>
      <c r="R423" s="9" t="s">
        <v>256</v>
      </c>
      <c r="U423" s="9" t="s">
        <v>256</v>
      </c>
      <c r="AS423" s="9" t="s">
        <v>257</v>
      </c>
    </row>
    <row r="424" spans="1:45" x14ac:dyDescent="0.2">
      <c r="A424" s="9">
        <v>423540</v>
      </c>
      <c r="B424" s="9" t="s">
        <v>157</v>
      </c>
      <c r="H424" s="9" t="s">
        <v>256</v>
      </c>
      <c r="I424" s="9" t="s">
        <v>256</v>
      </c>
      <c r="K424" s="9" t="s">
        <v>256</v>
      </c>
      <c r="L424" s="9" t="s">
        <v>256</v>
      </c>
      <c r="N424" s="9" t="s">
        <v>256</v>
      </c>
      <c r="O424" s="9" t="s">
        <v>256</v>
      </c>
      <c r="P424" s="9" t="s">
        <v>256</v>
      </c>
      <c r="Q424" s="9" t="s">
        <v>256</v>
      </c>
      <c r="R424" s="9" t="s">
        <v>256</v>
      </c>
      <c r="S424" s="9" t="s">
        <v>256</v>
      </c>
      <c r="T424" s="9" t="s">
        <v>256</v>
      </c>
      <c r="U424" s="9" t="s">
        <v>256</v>
      </c>
      <c r="V424" s="9" t="s">
        <v>256</v>
      </c>
      <c r="W424" s="9" t="s">
        <v>256</v>
      </c>
      <c r="X424" s="9" t="s">
        <v>256</v>
      </c>
      <c r="AS424" s="9" t="s">
        <v>257</v>
      </c>
    </row>
    <row r="425" spans="1:45" x14ac:dyDescent="0.2">
      <c r="A425" s="9">
        <v>423547</v>
      </c>
      <c r="B425" s="9" t="s">
        <v>157</v>
      </c>
      <c r="G425" s="9" t="s">
        <v>256</v>
      </c>
      <c r="H425" s="9" t="s">
        <v>256</v>
      </c>
      <c r="K425" s="9" t="s">
        <v>256</v>
      </c>
      <c r="L425" s="9" t="s">
        <v>256</v>
      </c>
      <c r="N425" s="9" t="s">
        <v>256</v>
      </c>
      <c r="Q425" s="9" t="s">
        <v>256</v>
      </c>
      <c r="R425" s="9" t="s">
        <v>256</v>
      </c>
      <c r="S425" s="9" t="s">
        <v>256</v>
      </c>
      <c r="T425" s="9" t="s">
        <v>256</v>
      </c>
      <c r="U425" s="9" t="s">
        <v>256</v>
      </c>
      <c r="V425" s="9" t="s">
        <v>256</v>
      </c>
      <c r="W425" s="9" t="s">
        <v>256</v>
      </c>
      <c r="X425" s="9" t="s">
        <v>256</v>
      </c>
      <c r="AS425" s="9" t="s">
        <v>257</v>
      </c>
    </row>
    <row r="426" spans="1:45" x14ac:dyDescent="0.2">
      <c r="A426" s="9">
        <v>423569</v>
      </c>
      <c r="B426" s="9" t="s">
        <v>157</v>
      </c>
      <c r="I426" s="9" t="s">
        <v>256</v>
      </c>
      <c r="K426" s="9" t="s">
        <v>256</v>
      </c>
      <c r="L426" s="9" t="s">
        <v>256</v>
      </c>
      <c r="M426" s="9" t="s">
        <v>256</v>
      </c>
      <c r="N426" s="9" t="s">
        <v>256</v>
      </c>
      <c r="O426" s="9" t="s">
        <v>256</v>
      </c>
      <c r="P426" s="9" t="s">
        <v>256</v>
      </c>
      <c r="Q426" s="9" t="s">
        <v>256</v>
      </c>
      <c r="R426" s="9" t="s">
        <v>256</v>
      </c>
      <c r="S426" s="9" t="s">
        <v>256</v>
      </c>
      <c r="T426" s="9" t="s">
        <v>256</v>
      </c>
      <c r="U426" s="9" t="s">
        <v>256</v>
      </c>
      <c r="V426" s="9" t="s">
        <v>256</v>
      </c>
      <c r="W426" s="9" t="s">
        <v>256</v>
      </c>
      <c r="AS426" s="9" t="s">
        <v>257</v>
      </c>
    </row>
    <row r="427" spans="1:45" x14ac:dyDescent="0.2">
      <c r="A427" s="9">
        <v>423571</v>
      </c>
      <c r="B427" s="9" t="s">
        <v>157</v>
      </c>
      <c r="D427" s="9" t="s">
        <v>256</v>
      </c>
      <c r="G427" s="9" t="s">
        <v>256</v>
      </c>
      <c r="J427" s="9" t="s">
        <v>256</v>
      </c>
      <c r="M427" s="9" t="s">
        <v>256</v>
      </c>
      <c r="O427" s="9" t="s">
        <v>256</v>
      </c>
      <c r="Q427" s="9" t="s">
        <v>256</v>
      </c>
      <c r="AS427" s="9" t="s">
        <v>257</v>
      </c>
    </row>
    <row r="428" spans="1:45" x14ac:dyDescent="0.2">
      <c r="A428" s="9">
        <v>423666</v>
      </c>
      <c r="B428" s="9" t="s">
        <v>157</v>
      </c>
      <c r="L428" s="9" t="s">
        <v>256</v>
      </c>
      <c r="N428" s="9" t="s">
        <v>256</v>
      </c>
      <c r="R428" s="9" t="s">
        <v>256</v>
      </c>
      <c r="W428" s="9" t="s">
        <v>256</v>
      </c>
      <c r="X428" s="9" t="s">
        <v>256</v>
      </c>
      <c r="AS428" s="9" t="s">
        <v>257</v>
      </c>
    </row>
    <row r="429" spans="1:45" x14ac:dyDescent="0.2">
      <c r="A429" s="9">
        <v>423689</v>
      </c>
      <c r="B429" s="9" t="s">
        <v>157</v>
      </c>
      <c r="J429" s="9" t="s">
        <v>256</v>
      </c>
      <c r="M429" s="9" t="s">
        <v>256</v>
      </c>
      <c r="N429" s="9" t="s">
        <v>256</v>
      </c>
      <c r="O429" s="9" t="s">
        <v>256</v>
      </c>
      <c r="R429" s="9" t="s">
        <v>256</v>
      </c>
      <c r="S429" s="9" t="s">
        <v>256</v>
      </c>
      <c r="T429" s="9" t="s">
        <v>256</v>
      </c>
      <c r="U429" s="9" t="s">
        <v>256</v>
      </c>
      <c r="W429" s="9" t="s">
        <v>256</v>
      </c>
      <c r="AS429" s="9" t="s">
        <v>257</v>
      </c>
    </row>
    <row r="430" spans="1:45" x14ac:dyDescent="0.2">
      <c r="A430" s="9">
        <v>423693</v>
      </c>
      <c r="B430" s="9" t="s">
        <v>157</v>
      </c>
      <c r="C430" s="9" t="s">
        <v>256</v>
      </c>
      <c r="I430" s="9" t="s">
        <v>256</v>
      </c>
      <c r="K430" s="9" t="s">
        <v>256</v>
      </c>
      <c r="L430" s="9" t="s">
        <v>256</v>
      </c>
      <c r="N430" s="9" t="s">
        <v>256</v>
      </c>
      <c r="Q430" s="9" t="s">
        <v>256</v>
      </c>
      <c r="R430" s="9" t="s">
        <v>256</v>
      </c>
      <c r="S430" s="9" t="s">
        <v>256</v>
      </c>
      <c r="AS430" s="9" t="s">
        <v>257</v>
      </c>
    </row>
    <row r="431" spans="1:45" x14ac:dyDescent="0.2">
      <c r="A431" s="9">
        <v>423706</v>
      </c>
      <c r="B431" s="9" t="s">
        <v>157</v>
      </c>
      <c r="E431" s="9" t="s">
        <v>256</v>
      </c>
      <c r="K431" s="9" t="s">
        <v>256</v>
      </c>
      <c r="L431" s="9" t="s">
        <v>256</v>
      </c>
      <c r="S431" s="9" t="s">
        <v>256</v>
      </c>
      <c r="W431" s="9" t="s">
        <v>256</v>
      </c>
      <c r="AS431" s="9" t="s">
        <v>257</v>
      </c>
    </row>
    <row r="432" spans="1:45" x14ac:dyDescent="0.2">
      <c r="A432" s="9">
        <v>423735</v>
      </c>
      <c r="B432" s="9" t="s">
        <v>157</v>
      </c>
      <c r="E432" s="9" t="s">
        <v>256</v>
      </c>
      <c r="H432" s="9" t="s">
        <v>256</v>
      </c>
      <c r="I432" s="9" t="s">
        <v>256</v>
      </c>
      <c r="J432" s="9" t="s">
        <v>256</v>
      </c>
      <c r="N432" s="9" t="s">
        <v>256</v>
      </c>
      <c r="O432" s="9" t="s">
        <v>256</v>
      </c>
      <c r="R432" s="9" t="s">
        <v>256</v>
      </c>
      <c r="S432" s="9" t="s">
        <v>256</v>
      </c>
      <c r="T432" s="9" t="s">
        <v>256</v>
      </c>
      <c r="U432" s="9" t="s">
        <v>256</v>
      </c>
      <c r="W432" s="9" t="s">
        <v>256</v>
      </c>
      <c r="AS432" s="9" t="s">
        <v>257</v>
      </c>
    </row>
    <row r="433" spans="1:45" x14ac:dyDescent="0.2">
      <c r="A433" s="9">
        <v>423813</v>
      </c>
      <c r="B433" s="9" t="s">
        <v>157</v>
      </c>
      <c r="G433" s="9" t="s">
        <v>256</v>
      </c>
      <c r="H433" s="9" t="s">
        <v>256</v>
      </c>
      <c r="N433" s="9" t="s">
        <v>256</v>
      </c>
      <c r="O433" s="9" t="s">
        <v>256</v>
      </c>
      <c r="Q433" s="9" t="s">
        <v>256</v>
      </c>
      <c r="R433" s="9" t="s">
        <v>256</v>
      </c>
      <c r="S433" s="9" t="s">
        <v>256</v>
      </c>
      <c r="W433" s="9" t="s">
        <v>256</v>
      </c>
      <c r="AS433" s="9" t="s">
        <v>257</v>
      </c>
    </row>
    <row r="434" spans="1:45" x14ac:dyDescent="0.2">
      <c r="A434" s="9">
        <v>423816</v>
      </c>
      <c r="B434" s="9" t="s">
        <v>157</v>
      </c>
      <c r="F434" s="9" t="s">
        <v>256</v>
      </c>
      <c r="J434" s="9" t="s">
        <v>256</v>
      </c>
      <c r="L434" s="9" t="s">
        <v>256</v>
      </c>
      <c r="M434" s="9" t="s">
        <v>256</v>
      </c>
      <c r="R434" s="9" t="s">
        <v>256</v>
      </c>
      <c r="V434" s="9" t="s">
        <v>256</v>
      </c>
      <c r="W434" s="9" t="s">
        <v>256</v>
      </c>
      <c r="AS434" s="9" t="s">
        <v>257</v>
      </c>
    </row>
    <row r="435" spans="1:45" x14ac:dyDescent="0.2">
      <c r="A435" s="9">
        <v>423853</v>
      </c>
      <c r="B435" s="9" t="s">
        <v>157</v>
      </c>
      <c r="F435" s="9" t="s">
        <v>256</v>
      </c>
      <c r="J435" s="9" t="s">
        <v>256</v>
      </c>
      <c r="K435" s="9" t="s">
        <v>256</v>
      </c>
      <c r="M435" s="9" t="s">
        <v>256</v>
      </c>
      <c r="O435" s="9" t="s">
        <v>256</v>
      </c>
      <c r="P435" s="9" t="s">
        <v>256</v>
      </c>
      <c r="R435" s="9" t="s">
        <v>256</v>
      </c>
      <c r="S435" s="9" t="s">
        <v>256</v>
      </c>
      <c r="T435" s="9" t="s">
        <v>256</v>
      </c>
      <c r="U435" s="9" t="s">
        <v>256</v>
      </c>
      <c r="V435" s="9" t="s">
        <v>256</v>
      </c>
      <c r="W435" s="9" t="s">
        <v>256</v>
      </c>
      <c r="AS435" s="9" t="s">
        <v>257</v>
      </c>
    </row>
    <row r="436" spans="1:45" x14ac:dyDescent="0.2">
      <c r="A436" s="9">
        <v>423867</v>
      </c>
      <c r="B436" s="9" t="s">
        <v>157</v>
      </c>
      <c r="E436" s="9" t="s">
        <v>256</v>
      </c>
      <c r="K436" s="9" t="s">
        <v>256</v>
      </c>
      <c r="L436" s="9" t="s">
        <v>256</v>
      </c>
      <c r="M436" s="9" t="s">
        <v>256</v>
      </c>
      <c r="O436" s="9" t="s">
        <v>256</v>
      </c>
      <c r="Q436" s="9" t="s">
        <v>256</v>
      </c>
      <c r="R436" s="9" t="s">
        <v>256</v>
      </c>
      <c r="S436" s="9" t="s">
        <v>256</v>
      </c>
      <c r="T436" s="9" t="s">
        <v>256</v>
      </c>
      <c r="U436" s="9" t="s">
        <v>256</v>
      </c>
      <c r="V436" s="9" t="s">
        <v>256</v>
      </c>
      <c r="W436" s="9" t="s">
        <v>256</v>
      </c>
      <c r="X436" s="9" t="s">
        <v>256</v>
      </c>
      <c r="AS436" s="9" t="s">
        <v>257</v>
      </c>
    </row>
    <row r="437" spans="1:45" x14ac:dyDescent="0.2">
      <c r="A437" s="9">
        <v>423895</v>
      </c>
      <c r="B437" s="9" t="s">
        <v>157</v>
      </c>
      <c r="I437" s="9" t="s">
        <v>256</v>
      </c>
      <c r="J437" s="9" t="s">
        <v>256</v>
      </c>
      <c r="K437" s="9" t="s">
        <v>256</v>
      </c>
      <c r="Q437" s="9" t="s">
        <v>256</v>
      </c>
      <c r="T437" s="9" t="s">
        <v>256</v>
      </c>
      <c r="U437" s="9" t="s">
        <v>256</v>
      </c>
      <c r="V437" s="9" t="s">
        <v>256</v>
      </c>
      <c r="W437" s="9" t="s">
        <v>256</v>
      </c>
      <c r="X437" s="9" t="s">
        <v>256</v>
      </c>
      <c r="AS437" s="9" t="s">
        <v>257</v>
      </c>
    </row>
    <row r="438" spans="1:45" x14ac:dyDescent="0.2">
      <c r="A438" s="9">
        <v>423908</v>
      </c>
      <c r="B438" s="9" t="s">
        <v>157</v>
      </c>
      <c r="H438" s="9" t="s">
        <v>256</v>
      </c>
      <c r="K438" s="9" t="s">
        <v>256</v>
      </c>
      <c r="L438" s="9" t="s">
        <v>256</v>
      </c>
      <c r="N438" s="9" t="s">
        <v>256</v>
      </c>
      <c r="O438" s="9" t="s">
        <v>256</v>
      </c>
      <c r="P438" s="9" t="s">
        <v>256</v>
      </c>
      <c r="Q438" s="9" t="s">
        <v>256</v>
      </c>
      <c r="R438" s="9" t="s">
        <v>256</v>
      </c>
      <c r="S438" s="9" t="s">
        <v>256</v>
      </c>
      <c r="T438" s="9" t="s">
        <v>256</v>
      </c>
      <c r="U438" s="9" t="s">
        <v>256</v>
      </c>
      <c r="V438" s="9" t="s">
        <v>256</v>
      </c>
      <c r="W438" s="9" t="s">
        <v>256</v>
      </c>
      <c r="X438" s="9" t="s">
        <v>256</v>
      </c>
      <c r="AS438" s="9" t="s">
        <v>257</v>
      </c>
    </row>
    <row r="439" spans="1:45" x14ac:dyDescent="0.2">
      <c r="A439" s="9">
        <v>423924</v>
      </c>
      <c r="B439" s="9" t="s">
        <v>157</v>
      </c>
      <c r="C439" s="9" t="s">
        <v>256</v>
      </c>
      <c r="F439" s="9" t="s">
        <v>256</v>
      </c>
      <c r="G439" s="9" t="s">
        <v>256</v>
      </c>
      <c r="I439" s="9" t="s">
        <v>256</v>
      </c>
      <c r="N439" s="9" t="s">
        <v>256</v>
      </c>
      <c r="O439" s="9" t="s">
        <v>256</v>
      </c>
      <c r="P439" s="9" t="s">
        <v>256</v>
      </c>
      <c r="Q439" s="9" t="s">
        <v>256</v>
      </c>
      <c r="T439" s="9" t="s">
        <v>256</v>
      </c>
      <c r="V439" s="9" t="s">
        <v>256</v>
      </c>
      <c r="X439" s="9" t="s">
        <v>256</v>
      </c>
      <c r="AS439" s="9" t="s">
        <v>257</v>
      </c>
    </row>
    <row r="440" spans="1:45" x14ac:dyDescent="0.2">
      <c r="A440" s="9">
        <v>424040</v>
      </c>
      <c r="B440" s="9" t="s">
        <v>157</v>
      </c>
      <c r="E440" s="9" t="s">
        <v>256</v>
      </c>
      <c r="H440" s="9" t="s">
        <v>256</v>
      </c>
      <c r="K440" s="9" t="s">
        <v>256</v>
      </c>
      <c r="N440" s="9" t="s">
        <v>256</v>
      </c>
      <c r="O440" s="9" t="s">
        <v>256</v>
      </c>
      <c r="R440" s="9" t="s">
        <v>256</v>
      </c>
      <c r="S440" s="9" t="s">
        <v>256</v>
      </c>
      <c r="T440" s="9" t="s">
        <v>256</v>
      </c>
      <c r="U440" s="9" t="s">
        <v>256</v>
      </c>
      <c r="W440" s="9" t="s">
        <v>256</v>
      </c>
      <c r="AS440" s="9" t="s">
        <v>257</v>
      </c>
    </row>
    <row r="441" spans="1:45" x14ac:dyDescent="0.2">
      <c r="A441" s="9">
        <v>424043</v>
      </c>
      <c r="B441" s="9" t="s">
        <v>157</v>
      </c>
      <c r="G441" s="9" t="s">
        <v>256</v>
      </c>
      <c r="K441" s="9" t="s">
        <v>256</v>
      </c>
      <c r="L441" s="9" t="s">
        <v>256</v>
      </c>
      <c r="N441" s="9" t="s">
        <v>256</v>
      </c>
      <c r="O441" s="9" t="s">
        <v>256</v>
      </c>
      <c r="P441" s="9" t="s">
        <v>256</v>
      </c>
      <c r="Q441" s="9" t="s">
        <v>256</v>
      </c>
      <c r="R441" s="9" t="s">
        <v>256</v>
      </c>
      <c r="S441" s="9" t="s">
        <v>256</v>
      </c>
      <c r="T441" s="9" t="s">
        <v>256</v>
      </c>
      <c r="U441" s="9" t="s">
        <v>256</v>
      </c>
      <c r="V441" s="9" t="s">
        <v>256</v>
      </c>
      <c r="W441" s="9" t="s">
        <v>256</v>
      </c>
      <c r="X441" s="9" t="s">
        <v>256</v>
      </c>
      <c r="AS441" s="9" t="s">
        <v>257</v>
      </c>
    </row>
    <row r="442" spans="1:45" x14ac:dyDescent="0.2">
      <c r="A442" s="9">
        <v>424081</v>
      </c>
      <c r="B442" s="9" t="s">
        <v>157</v>
      </c>
      <c r="I442" s="9" t="s">
        <v>256</v>
      </c>
      <c r="K442" s="9" t="s">
        <v>256</v>
      </c>
      <c r="L442" s="9" t="s">
        <v>256</v>
      </c>
      <c r="N442" s="9" t="s">
        <v>256</v>
      </c>
      <c r="O442" s="9" t="s">
        <v>256</v>
      </c>
      <c r="P442" s="9" t="s">
        <v>256</v>
      </c>
      <c r="Q442" s="9" t="s">
        <v>256</v>
      </c>
      <c r="R442" s="9" t="s">
        <v>256</v>
      </c>
      <c r="T442" s="9" t="s">
        <v>256</v>
      </c>
      <c r="U442" s="9" t="s">
        <v>256</v>
      </c>
      <c r="V442" s="9" t="s">
        <v>256</v>
      </c>
      <c r="W442" s="9" t="s">
        <v>256</v>
      </c>
      <c r="X442" s="9" t="s">
        <v>256</v>
      </c>
      <c r="AS442" s="9" t="s">
        <v>257</v>
      </c>
    </row>
    <row r="443" spans="1:45" x14ac:dyDescent="0.2">
      <c r="A443" s="9">
        <v>424082</v>
      </c>
      <c r="B443" s="9" t="s">
        <v>157</v>
      </c>
      <c r="I443" s="9" t="s">
        <v>256</v>
      </c>
      <c r="K443" s="9" t="s">
        <v>256</v>
      </c>
      <c r="L443" s="9" t="s">
        <v>256</v>
      </c>
      <c r="N443" s="9" t="s">
        <v>256</v>
      </c>
      <c r="O443" s="9" t="s">
        <v>256</v>
      </c>
      <c r="P443" s="9" t="s">
        <v>256</v>
      </c>
      <c r="Q443" s="9" t="s">
        <v>256</v>
      </c>
      <c r="R443" s="9" t="s">
        <v>256</v>
      </c>
      <c r="S443" s="9" t="s">
        <v>256</v>
      </c>
      <c r="T443" s="9" t="s">
        <v>256</v>
      </c>
      <c r="U443" s="9" t="s">
        <v>256</v>
      </c>
      <c r="V443" s="9" t="s">
        <v>256</v>
      </c>
      <c r="W443" s="9" t="s">
        <v>256</v>
      </c>
      <c r="X443" s="9" t="s">
        <v>256</v>
      </c>
      <c r="AS443" s="9" t="s">
        <v>257</v>
      </c>
    </row>
    <row r="444" spans="1:45" x14ac:dyDescent="0.2">
      <c r="A444" s="9">
        <v>424158</v>
      </c>
      <c r="B444" s="9" t="s">
        <v>157</v>
      </c>
      <c r="C444" s="9" t="s">
        <v>256</v>
      </c>
      <c r="I444" s="9" t="s">
        <v>256</v>
      </c>
      <c r="L444" s="9" t="s">
        <v>256</v>
      </c>
      <c r="P444" s="9" t="s">
        <v>256</v>
      </c>
      <c r="R444" s="9" t="s">
        <v>256</v>
      </c>
      <c r="U444" s="9" t="s">
        <v>256</v>
      </c>
      <c r="W444" s="9" t="s">
        <v>256</v>
      </c>
      <c r="X444" s="9" t="s">
        <v>256</v>
      </c>
      <c r="AS444" s="9" t="s">
        <v>257</v>
      </c>
    </row>
    <row r="445" spans="1:45" x14ac:dyDescent="0.2">
      <c r="A445" s="9">
        <v>424276</v>
      </c>
      <c r="B445" s="9" t="s">
        <v>157</v>
      </c>
      <c r="G445" s="9" t="s">
        <v>256</v>
      </c>
      <c r="H445" s="9" t="s">
        <v>256</v>
      </c>
      <c r="P445" s="9" t="s">
        <v>256</v>
      </c>
      <c r="Q445" s="9" t="s">
        <v>256</v>
      </c>
      <c r="R445" s="9" t="s">
        <v>256</v>
      </c>
      <c r="S445" s="9" t="s">
        <v>256</v>
      </c>
      <c r="AS445" s="9" t="s">
        <v>257</v>
      </c>
    </row>
    <row r="446" spans="1:45" x14ac:dyDescent="0.2">
      <c r="A446" s="9">
        <v>424283</v>
      </c>
      <c r="B446" s="9" t="s">
        <v>157</v>
      </c>
      <c r="I446" s="9" t="s">
        <v>256</v>
      </c>
      <c r="O446" s="9" t="s">
        <v>256</v>
      </c>
      <c r="Q446" s="9" t="s">
        <v>256</v>
      </c>
      <c r="R446" s="9" t="s">
        <v>256</v>
      </c>
      <c r="T446" s="9" t="s">
        <v>256</v>
      </c>
      <c r="V446" s="9" t="s">
        <v>256</v>
      </c>
      <c r="AS446" s="9" t="s">
        <v>257</v>
      </c>
    </row>
    <row r="447" spans="1:45" x14ac:dyDescent="0.2">
      <c r="A447" s="9">
        <v>424289</v>
      </c>
      <c r="B447" s="9" t="s">
        <v>157</v>
      </c>
      <c r="G447" s="9" t="s">
        <v>256</v>
      </c>
      <c r="J447" s="9" t="s">
        <v>256</v>
      </c>
      <c r="L447" s="9" t="s">
        <v>256</v>
      </c>
      <c r="Q447" s="9" t="s">
        <v>256</v>
      </c>
      <c r="R447" s="9" t="s">
        <v>256</v>
      </c>
      <c r="S447" s="9" t="s">
        <v>256</v>
      </c>
      <c r="T447" s="9" t="s">
        <v>256</v>
      </c>
      <c r="W447" s="9" t="s">
        <v>256</v>
      </c>
      <c r="X447" s="9" t="s">
        <v>256</v>
      </c>
      <c r="AS447" s="9" t="s">
        <v>257</v>
      </c>
    </row>
    <row r="448" spans="1:45" x14ac:dyDescent="0.2">
      <c r="A448" s="9">
        <v>424347</v>
      </c>
      <c r="B448" s="9" t="s">
        <v>157</v>
      </c>
      <c r="D448" s="9" t="s">
        <v>256</v>
      </c>
      <c r="H448" s="9" t="s">
        <v>256</v>
      </c>
      <c r="I448" s="9" t="s">
        <v>256</v>
      </c>
      <c r="J448" s="9" t="s">
        <v>256</v>
      </c>
      <c r="O448" s="9" t="s">
        <v>256</v>
      </c>
      <c r="P448" s="9" t="s">
        <v>256</v>
      </c>
      <c r="Q448" s="9" t="s">
        <v>256</v>
      </c>
      <c r="R448" s="9" t="s">
        <v>256</v>
      </c>
      <c r="S448" s="9" t="s">
        <v>256</v>
      </c>
      <c r="T448" s="9" t="s">
        <v>256</v>
      </c>
      <c r="U448" s="9" t="s">
        <v>256</v>
      </c>
      <c r="V448" s="9" t="s">
        <v>256</v>
      </c>
      <c r="X448" s="9" t="s">
        <v>256</v>
      </c>
      <c r="AS448" s="9" t="s">
        <v>257</v>
      </c>
    </row>
    <row r="449" spans="1:45" x14ac:dyDescent="0.2">
      <c r="A449" s="9">
        <v>424618</v>
      </c>
      <c r="B449" s="9" t="s">
        <v>157</v>
      </c>
      <c r="K449" s="9" t="s">
        <v>256</v>
      </c>
      <c r="L449" s="9" t="s">
        <v>256</v>
      </c>
      <c r="N449" s="9" t="s">
        <v>256</v>
      </c>
      <c r="P449" s="9" t="s">
        <v>256</v>
      </c>
      <c r="R449" s="9" t="s">
        <v>256</v>
      </c>
      <c r="W449" s="9" t="s">
        <v>256</v>
      </c>
      <c r="AS449" s="9" t="s">
        <v>257</v>
      </c>
    </row>
    <row r="450" spans="1:45" x14ac:dyDescent="0.2">
      <c r="A450" s="9">
        <v>424835</v>
      </c>
      <c r="B450" s="9" t="s">
        <v>157</v>
      </c>
      <c r="K450" s="9" t="s">
        <v>256</v>
      </c>
      <c r="L450" s="9" t="s">
        <v>256</v>
      </c>
      <c r="O450" s="9" t="s">
        <v>256</v>
      </c>
      <c r="P450" s="9" t="s">
        <v>256</v>
      </c>
      <c r="R450" s="9" t="s">
        <v>256</v>
      </c>
      <c r="U450" s="9" t="s">
        <v>256</v>
      </c>
      <c r="V450" s="9" t="s">
        <v>256</v>
      </c>
      <c r="W450" s="9" t="s">
        <v>256</v>
      </c>
      <c r="AS450" s="9" t="s">
        <v>257</v>
      </c>
    </row>
    <row r="451" spans="1:45" x14ac:dyDescent="0.2">
      <c r="A451" s="9">
        <v>424851</v>
      </c>
      <c r="B451" s="9" t="s">
        <v>157</v>
      </c>
      <c r="F451" s="9" t="s">
        <v>256</v>
      </c>
      <c r="K451" s="9" t="s">
        <v>256</v>
      </c>
      <c r="R451" s="9" t="s">
        <v>256</v>
      </c>
      <c r="W451" s="9" t="s">
        <v>256</v>
      </c>
      <c r="X451" s="9" t="s">
        <v>256</v>
      </c>
      <c r="AS451" s="9" t="s">
        <v>257</v>
      </c>
    </row>
    <row r="452" spans="1:45" x14ac:dyDescent="0.2">
      <c r="A452" s="9">
        <v>424948</v>
      </c>
      <c r="B452" s="9" t="s">
        <v>157</v>
      </c>
      <c r="F452" s="9" t="s">
        <v>256</v>
      </c>
      <c r="K452" s="9" t="s">
        <v>256</v>
      </c>
      <c r="O452" s="9" t="s">
        <v>256</v>
      </c>
      <c r="R452" s="9" t="s">
        <v>256</v>
      </c>
      <c r="T452" s="9" t="s">
        <v>256</v>
      </c>
      <c r="U452" s="9" t="s">
        <v>256</v>
      </c>
      <c r="V452" s="9" t="s">
        <v>256</v>
      </c>
      <c r="W452" s="9" t="s">
        <v>256</v>
      </c>
      <c r="X452" s="9" t="s">
        <v>256</v>
      </c>
      <c r="AS452" s="9" t="s">
        <v>257</v>
      </c>
    </row>
    <row r="453" spans="1:45" x14ac:dyDescent="0.2">
      <c r="A453" s="9">
        <v>425142</v>
      </c>
      <c r="B453" s="9" t="s">
        <v>157</v>
      </c>
      <c r="D453" s="9" t="s">
        <v>256</v>
      </c>
      <c r="F453" s="9" t="s">
        <v>256</v>
      </c>
      <c r="J453" s="9" t="s">
        <v>256</v>
      </c>
      <c r="K453" s="9" t="s">
        <v>256</v>
      </c>
      <c r="N453" s="9" t="s">
        <v>256</v>
      </c>
      <c r="O453" s="9" t="s">
        <v>256</v>
      </c>
      <c r="R453" s="9" t="s">
        <v>256</v>
      </c>
      <c r="T453" s="9" t="s">
        <v>256</v>
      </c>
      <c r="U453" s="9" t="s">
        <v>256</v>
      </c>
      <c r="V453" s="9" t="s">
        <v>256</v>
      </c>
      <c r="W453" s="9" t="s">
        <v>256</v>
      </c>
      <c r="X453" s="9" t="s">
        <v>256</v>
      </c>
      <c r="AS453" s="9" t="s">
        <v>257</v>
      </c>
    </row>
    <row r="454" spans="1:45" x14ac:dyDescent="0.2">
      <c r="A454" s="9">
        <v>425226</v>
      </c>
      <c r="B454" s="9" t="s">
        <v>157</v>
      </c>
      <c r="F454" s="9" t="s">
        <v>256</v>
      </c>
      <c r="K454" s="9" t="s">
        <v>256</v>
      </c>
      <c r="L454" s="9" t="s">
        <v>256</v>
      </c>
      <c r="M454" s="9" t="s">
        <v>256</v>
      </c>
      <c r="N454" s="9" t="s">
        <v>256</v>
      </c>
      <c r="O454" s="9" t="s">
        <v>256</v>
      </c>
      <c r="P454" s="9" t="s">
        <v>256</v>
      </c>
      <c r="R454" s="9" t="s">
        <v>256</v>
      </c>
      <c r="T454" s="9" t="s">
        <v>256</v>
      </c>
      <c r="U454" s="9" t="s">
        <v>256</v>
      </c>
      <c r="V454" s="9" t="s">
        <v>256</v>
      </c>
      <c r="W454" s="9" t="s">
        <v>256</v>
      </c>
      <c r="AS454" s="9" t="s">
        <v>257</v>
      </c>
    </row>
    <row r="455" spans="1:45" x14ac:dyDescent="0.2">
      <c r="A455" s="9">
        <v>425261</v>
      </c>
      <c r="B455" s="9" t="s">
        <v>157</v>
      </c>
      <c r="K455" s="9" t="s">
        <v>256</v>
      </c>
      <c r="L455" s="9" t="s">
        <v>256</v>
      </c>
      <c r="M455" s="9" t="s">
        <v>256</v>
      </c>
      <c r="N455" s="9" t="s">
        <v>256</v>
      </c>
      <c r="T455" s="9" t="s">
        <v>256</v>
      </c>
      <c r="U455" s="9" t="s">
        <v>256</v>
      </c>
      <c r="W455" s="9" t="s">
        <v>256</v>
      </c>
      <c r="AS455" s="9" t="s">
        <v>257</v>
      </c>
    </row>
    <row r="456" spans="1:45" x14ac:dyDescent="0.2">
      <c r="A456" s="9">
        <v>425375</v>
      </c>
      <c r="B456" s="9" t="s">
        <v>157</v>
      </c>
      <c r="D456" s="9" t="s">
        <v>256</v>
      </c>
      <c r="F456" s="9" t="s">
        <v>256</v>
      </c>
      <c r="J456" s="9" t="s">
        <v>256</v>
      </c>
      <c r="K456" s="9" t="s">
        <v>256</v>
      </c>
      <c r="N456" s="9" t="s">
        <v>256</v>
      </c>
      <c r="O456" s="9" t="s">
        <v>256</v>
      </c>
      <c r="R456" s="9" t="s">
        <v>256</v>
      </c>
      <c r="T456" s="9" t="s">
        <v>256</v>
      </c>
      <c r="U456" s="9" t="s">
        <v>256</v>
      </c>
      <c r="V456" s="9" t="s">
        <v>256</v>
      </c>
      <c r="W456" s="9" t="s">
        <v>256</v>
      </c>
      <c r="X456" s="9" t="s">
        <v>256</v>
      </c>
      <c r="AS456" s="9" t="s">
        <v>257</v>
      </c>
    </row>
    <row r="457" spans="1:45" x14ac:dyDescent="0.2">
      <c r="A457" s="9">
        <v>425412</v>
      </c>
      <c r="B457" s="9" t="s">
        <v>157</v>
      </c>
      <c r="D457" s="9" t="s">
        <v>256</v>
      </c>
      <c r="F457" s="9" t="s">
        <v>256</v>
      </c>
      <c r="J457" s="9" t="s">
        <v>256</v>
      </c>
      <c r="K457" s="9" t="s">
        <v>256</v>
      </c>
      <c r="N457" s="9" t="s">
        <v>256</v>
      </c>
      <c r="O457" s="9" t="s">
        <v>256</v>
      </c>
      <c r="R457" s="9" t="s">
        <v>256</v>
      </c>
      <c r="T457" s="9" t="s">
        <v>256</v>
      </c>
      <c r="U457" s="9" t="s">
        <v>256</v>
      </c>
      <c r="V457" s="9" t="s">
        <v>256</v>
      </c>
      <c r="W457" s="9" t="s">
        <v>256</v>
      </c>
      <c r="X457" s="9" t="s">
        <v>256</v>
      </c>
      <c r="AS457" s="9" t="s">
        <v>257</v>
      </c>
    </row>
    <row r="458" spans="1:45" x14ac:dyDescent="0.2">
      <c r="A458" s="9">
        <v>425431</v>
      </c>
      <c r="B458" s="9" t="s">
        <v>157</v>
      </c>
      <c r="F458" s="9" t="s">
        <v>256</v>
      </c>
      <c r="J458" s="9" t="s">
        <v>256</v>
      </c>
      <c r="K458" s="9" t="s">
        <v>256</v>
      </c>
      <c r="L458" s="9" t="s">
        <v>256</v>
      </c>
      <c r="O458" s="9" t="s">
        <v>256</v>
      </c>
      <c r="P458" s="9" t="s">
        <v>256</v>
      </c>
      <c r="R458" s="9" t="s">
        <v>256</v>
      </c>
      <c r="S458" s="9" t="s">
        <v>256</v>
      </c>
      <c r="U458" s="9" t="s">
        <v>256</v>
      </c>
      <c r="V458" s="9" t="s">
        <v>256</v>
      </c>
      <c r="W458" s="9" t="s">
        <v>256</v>
      </c>
      <c r="X458" s="9" t="s">
        <v>256</v>
      </c>
      <c r="AS458" s="9" t="s">
        <v>257</v>
      </c>
    </row>
    <row r="459" spans="1:45" x14ac:dyDescent="0.2">
      <c r="A459" s="9">
        <v>425447</v>
      </c>
      <c r="B459" s="9" t="s">
        <v>157</v>
      </c>
      <c r="D459" s="9" t="s">
        <v>256</v>
      </c>
      <c r="F459" s="9" t="s">
        <v>256</v>
      </c>
      <c r="J459" s="9" t="s">
        <v>256</v>
      </c>
      <c r="K459" s="9" t="s">
        <v>256</v>
      </c>
      <c r="N459" s="9" t="s">
        <v>256</v>
      </c>
      <c r="O459" s="9" t="s">
        <v>256</v>
      </c>
      <c r="R459" s="9" t="s">
        <v>256</v>
      </c>
      <c r="T459" s="9" t="s">
        <v>256</v>
      </c>
      <c r="U459" s="9" t="s">
        <v>256</v>
      </c>
      <c r="V459" s="9" t="s">
        <v>256</v>
      </c>
      <c r="W459" s="9" t="s">
        <v>256</v>
      </c>
      <c r="X459" s="9" t="s">
        <v>256</v>
      </c>
      <c r="AS459" s="9" t="s">
        <v>257</v>
      </c>
    </row>
    <row r="460" spans="1:45" x14ac:dyDescent="0.2">
      <c r="A460" s="9">
        <v>425500</v>
      </c>
      <c r="B460" s="9" t="s">
        <v>157</v>
      </c>
      <c r="J460" s="9" t="s">
        <v>256</v>
      </c>
      <c r="L460" s="9" t="s">
        <v>256</v>
      </c>
      <c r="N460" s="9" t="s">
        <v>256</v>
      </c>
      <c r="R460" s="9" t="s">
        <v>256</v>
      </c>
      <c r="T460" s="9" t="s">
        <v>256</v>
      </c>
      <c r="U460" s="9" t="s">
        <v>256</v>
      </c>
      <c r="V460" s="9" t="s">
        <v>256</v>
      </c>
      <c r="W460" s="9" t="s">
        <v>256</v>
      </c>
      <c r="AS460" s="9" t="s">
        <v>257</v>
      </c>
    </row>
    <row r="461" spans="1:45" x14ac:dyDescent="0.2">
      <c r="A461" s="9">
        <v>425600</v>
      </c>
      <c r="B461" s="9" t="s">
        <v>157</v>
      </c>
      <c r="K461" s="9" t="s">
        <v>256</v>
      </c>
      <c r="N461" s="9" t="s">
        <v>256</v>
      </c>
      <c r="O461" s="9" t="s">
        <v>256</v>
      </c>
      <c r="T461" s="9" t="s">
        <v>256</v>
      </c>
      <c r="U461" s="9" t="s">
        <v>256</v>
      </c>
      <c r="V461" s="9" t="s">
        <v>256</v>
      </c>
      <c r="W461" s="9" t="s">
        <v>256</v>
      </c>
      <c r="X461" s="9" t="s">
        <v>256</v>
      </c>
      <c r="AS461" s="9" t="s">
        <v>257</v>
      </c>
    </row>
    <row r="462" spans="1:45" x14ac:dyDescent="0.2">
      <c r="A462" s="9">
        <v>425622</v>
      </c>
      <c r="B462" s="9" t="s">
        <v>157</v>
      </c>
      <c r="F462" s="9" t="s">
        <v>256</v>
      </c>
      <c r="K462" s="9" t="s">
        <v>256</v>
      </c>
      <c r="L462" s="9" t="s">
        <v>256</v>
      </c>
      <c r="M462" s="9" t="s">
        <v>256</v>
      </c>
      <c r="P462" s="9" t="s">
        <v>256</v>
      </c>
      <c r="R462" s="9" t="s">
        <v>256</v>
      </c>
      <c r="T462" s="9" t="s">
        <v>256</v>
      </c>
      <c r="U462" s="9" t="s">
        <v>256</v>
      </c>
      <c r="V462" s="9" t="s">
        <v>256</v>
      </c>
      <c r="W462" s="9" t="s">
        <v>256</v>
      </c>
      <c r="AS462" s="9" t="s">
        <v>257</v>
      </c>
    </row>
    <row r="463" spans="1:45" x14ac:dyDescent="0.2">
      <c r="A463" s="9">
        <v>425688</v>
      </c>
      <c r="B463" s="9" t="s">
        <v>157</v>
      </c>
      <c r="F463" s="9" t="s">
        <v>256</v>
      </c>
      <c r="J463" s="9" t="s">
        <v>256</v>
      </c>
      <c r="K463" s="9" t="s">
        <v>256</v>
      </c>
      <c r="P463" s="9" t="s">
        <v>256</v>
      </c>
      <c r="U463" s="9" t="s">
        <v>256</v>
      </c>
      <c r="V463" s="9" t="s">
        <v>256</v>
      </c>
      <c r="W463" s="9" t="s">
        <v>256</v>
      </c>
      <c r="AS463" s="9" t="s">
        <v>257</v>
      </c>
    </row>
    <row r="464" spans="1:45" x14ac:dyDescent="0.2">
      <c r="A464" s="9">
        <v>425719</v>
      </c>
      <c r="B464" s="9" t="s">
        <v>157</v>
      </c>
      <c r="F464" s="9" t="s">
        <v>256</v>
      </c>
      <c r="J464" s="9" t="s">
        <v>256</v>
      </c>
      <c r="K464" s="9" t="s">
        <v>256</v>
      </c>
      <c r="L464" s="9" t="s">
        <v>256</v>
      </c>
      <c r="O464" s="9" t="s">
        <v>256</v>
      </c>
      <c r="R464" s="9" t="s">
        <v>256</v>
      </c>
      <c r="U464" s="9" t="s">
        <v>256</v>
      </c>
      <c r="V464" s="9" t="s">
        <v>256</v>
      </c>
      <c r="W464" s="9" t="s">
        <v>256</v>
      </c>
      <c r="X464" s="9" t="s">
        <v>256</v>
      </c>
      <c r="AS464" s="9" t="s">
        <v>257</v>
      </c>
    </row>
    <row r="465" spans="1:45" x14ac:dyDescent="0.2">
      <c r="A465" s="9">
        <v>403073</v>
      </c>
      <c r="B465" s="9" t="s">
        <v>157</v>
      </c>
      <c r="E465" s="9" t="s">
        <v>256</v>
      </c>
      <c r="F465" s="9" t="s">
        <v>256</v>
      </c>
      <c r="J465" s="9" t="s">
        <v>256</v>
      </c>
      <c r="L465" s="9" t="s">
        <v>256</v>
      </c>
      <c r="O465" s="9" t="s">
        <v>256</v>
      </c>
      <c r="P465" s="9" t="s">
        <v>256</v>
      </c>
      <c r="Q465" s="9" t="s">
        <v>256</v>
      </c>
      <c r="R465" s="9" t="s">
        <v>256</v>
      </c>
      <c r="T465" s="9" t="s">
        <v>256</v>
      </c>
      <c r="U465" s="9" t="s">
        <v>256</v>
      </c>
      <c r="V465" s="9" t="s">
        <v>256</v>
      </c>
      <c r="W465" s="9" t="s">
        <v>256</v>
      </c>
      <c r="X465" s="9" t="s">
        <v>256</v>
      </c>
      <c r="AS465" s="9" t="s">
        <v>258</v>
      </c>
    </row>
    <row r="466" spans="1:45" x14ac:dyDescent="0.2">
      <c r="A466" s="9">
        <v>404235</v>
      </c>
      <c r="B466" s="9" t="s">
        <v>157</v>
      </c>
      <c r="J466" s="9" t="s">
        <v>256</v>
      </c>
      <c r="L466" s="9" t="s">
        <v>256</v>
      </c>
      <c r="M466" s="9" t="s">
        <v>256</v>
      </c>
      <c r="R466" s="9" t="s">
        <v>256</v>
      </c>
      <c r="X466" s="9" t="s">
        <v>256</v>
      </c>
      <c r="AS466" s="9" t="s">
        <v>258</v>
      </c>
    </row>
    <row r="467" spans="1:45" x14ac:dyDescent="0.2">
      <c r="A467" s="9">
        <v>404981</v>
      </c>
      <c r="B467" s="9" t="s">
        <v>157</v>
      </c>
      <c r="K467" s="9" t="s">
        <v>256</v>
      </c>
      <c r="L467" s="9" t="s">
        <v>256</v>
      </c>
      <c r="P467" s="9" t="s">
        <v>256</v>
      </c>
      <c r="Q467" s="9" t="s">
        <v>256</v>
      </c>
      <c r="R467" s="9" t="s">
        <v>256</v>
      </c>
      <c r="W467" s="9" t="s">
        <v>256</v>
      </c>
      <c r="AS467" s="9" t="s">
        <v>258</v>
      </c>
    </row>
    <row r="468" spans="1:45" x14ac:dyDescent="0.2">
      <c r="A468" s="9">
        <v>407525</v>
      </c>
      <c r="B468" s="9" t="s">
        <v>157</v>
      </c>
      <c r="I468" s="9" t="s">
        <v>256</v>
      </c>
      <c r="R468" s="9" t="s">
        <v>256</v>
      </c>
      <c r="T468" s="9" t="s">
        <v>256</v>
      </c>
      <c r="U468" s="9" t="s">
        <v>256</v>
      </c>
      <c r="V468" s="9" t="s">
        <v>256</v>
      </c>
      <c r="X468" s="9" t="s">
        <v>256</v>
      </c>
      <c r="AS468" s="9" t="s">
        <v>258</v>
      </c>
    </row>
    <row r="469" spans="1:45" x14ac:dyDescent="0.2">
      <c r="A469" s="9">
        <v>408009</v>
      </c>
      <c r="B469" s="9" t="s">
        <v>157</v>
      </c>
      <c r="J469" s="9" t="s">
        <v>256</v>
      </c>
      <c r="L469" s="9" t="s">
        <v>256</v>
      </c>
      <c r="N469" s="9" t="s">
        <v>256</v>
      </c>
      <c r="P469" s="9" t="s">
        <v>256</v>
      </c>
      <c r="R469" s="9" t="s">
        <v>256</v>
      </c>
      <c r="U469" s="9" t="s">
        <v>256</v>
      </c>
      <c r="V469" s="9" t="s">
        <v>256</v>
      </c>
      <c r="X469" s="9" t="s">
        <v>256</v>
      </c>
      <c r="AS469" s="9" t="s">
        <v>258</v>
      </c>
    </row>
    <row r="470" spans="1:45" x14ac:dyDescent="0.2">
      <c r="A470" s="9">
        <v>409562</v>
      </c>
      <c r="B470" s="9" t="s">
        <v>157</v>
      </c>
      <c r="D470" s="9" t="s">
        <v>256</v>
      </c>
      <c r="J470" s="9" t="s">
        <v>256</v>
      </c>
      <c r="L470" s="9" t="s">
        <v>256</v>
      </c>
      <c r="N470" s="9" t="s">
        <v>256</v>
      </c>
      <c r="R470" s="9" t="s">
        <v>256</v>
      </c>
      <c r="T470" s="9" t="s">
        <v>256</v>
      </c>
      <c r="AS470" s="9" t="s">
        <v>258</v>
      </c>
    </row>
    <row r="471" spans="1:45" x14ac:dyDescent="0.2">
      <c r="A471" s="9">
        <v>411990</v>
      </c>
      <c r="B471" s="9" t="s">
        <v>157</v>
      </c>
      <c r="G471" s="9" t="s">
        <v>256</v>
      </c>
      <c r="I471" s="9" t="s">
        <v>256</v>
      </c>
      <c r="L471" s="9" t="s">
        <v>256</v>
      </c>
      <c r="O471" s="9" t="s">
        <v>256</v>
      </c>
      <c r="Q471" s="9" t="s">
        <v>256</v>
      </c>
      <c r="U471" s="9" t="s">
        <v>256</v>
      </c>
      <c r="X471" s="9" t="s">
        <v>256</v>
      </c>
      <c r="AS471" s="9" t="s">
        <v>258</v>
      </c>
    </row>
    <row r="472" spans="1:45" x14ac:dyDescent="0.2">
      <c r="A472" s="9">
        <v>413072</v>
      </c>
      <c r="B472" s="9" t="s">
        <v>157</v>
      </c>
      <c r="D472" s="9" t="s">
        <v>256</v>
      </c>
      <c r="I472" s="9" t="s">
        <v>256</v>
      </c>
      <c r="J472" s="9" t="s">
        <v>256</v>
      </c>
      <c r="M472" s="9" t="s">
        <v>256</v>
      </c>
      <c r="R472" s="9" t="s">
        <v>256</v>
      </c>
      <c r="T472" s="9" t="s">
        <v>256</v>
      </c>
      <c r="AS472" s="9" t="s">
        <v>258</v>
      </c>
    </row>
    <row r="473" spans="1:45" x14ac:dyDescent="0.2">
      <c r="A473" s="9">
        <v>413128</v>
      </c>
      <c r="B473" s="9" t="s">
        <v>157</v>
      </c>
      <c r="I473" s="9" t="s">
        <v>256</v>
      </c>
      <c r="N473" s="9" t="s">
        <v>256</v>
      </c>
      <c r="Q473" s="9" t="s">
        <v>256</v>
      </c>
      <c r="R473" s="9" t="s">
        <v>256</v>
      </c>
      <c r="T473" s="9" t="s">
        <v>256</v>
      </c>
      <c r="U473" s="9" t="s">
        <v>256</v>
      </c>
      <c r="V473" s="9" t="s">
        <v>256</v>
      </c>
      <c r="X473" s="9" t="s">
        <v>256</v>
      </c>
      <c r="AS473" s="9" t="s">
        <v>258</v>
      </c>
    </row>
    <row r="474" spans="1:45" x14ac:dyDescent="0.2">
      <c r="A474" s="9">
        <v>414197</v>
      </c>
      <c r="B474" s="9" t="s">
        <v>157</v>
      </c>
      <c r="K474" s="9" t="s">
        <v>256</v>
      </c>
      <c r="L474" s="9" t="s">
        <v>256</v>
      </c>
      <c r="O474" s="9" t="s">
        <v>256</v>
      </c>
      <c r="P474" s="9" t="s">
        <v>256</v>
      </c>
      <c r="Q474" s="9" t="s">
        <v>256</v>
      </c>
      <c r="R474" s="9" t="s">
        <v>256</v>
      </c>
      <c r="T474" s="9" t="s">
        <v>256</v>
      </c>
      <c r="U474" s="9" t="s">
        <v>256</v>
      </c>
      <c r="V474" s="9" t="s">
        <v>256</v>
      </c>
      <c r="W474" s="9" t="s">
        <v>256</v>
      </c>
      <c r="AS474" s="9" t="s">
        <v>258</v>
      </c>
    </row>
    <row r="475" spans="1:45" x14ac:dyDescent="0.2">
      <c r="A475" s="9">
        <v>414397</v>
      </c>
      <c r="B475" s="9" t="s">
        <v>157</v>
      </c>
      <c r="I475" s="9" t="s">
        <v>256</v>
      </c>
      <c r="L475" s="9" t="s">
        <v>256</v>
      </c>
      <c r="N475" s="9" t="s">
        <v>256</v>
      </c>
      <c r="R475" s="9" t="s">
        <v>256</v>
      </c>
      <c r="X475" s="9" t="s">
        <v>256</v>
      </c>
      <c r="AS475" s="9" t="s">
        <v>258</v>
      </c>
    </row>
    <row r="476" spans="1:45" x14ac:dyDescent="0.2">
      <c r="A476" s="9">
        <v>414398</v>
      </c>
      <c r="B476" s="9" t="s">
        <v>157</v>
      </c>
      <c r="G476" s="9" t="s">
        <v>256</v>
      </c>
      <c r="I476" s="9" t="s">
        <v>256</v>
      </c>
      <c r="L476" s="9" t="s">
        <v>256</v>
      </c>
      <c r="N476" s="9" t="s">
        <v>256</v>
      </c>
      <c r="O476" s="9" t="s">
        <v>256</v>
      </c>
      <c r="P476" s="9" t="s">
        <v>256</v>
      </c>
      <c r="R476" s="9" t="s">
        <v>256</v>
      </c>
      <c r="S476" s="9" t="s">
        <v>256</v>
      </c>
      <c r="T476" s="9" t="s">
        <v>256</v>
      </c>
      <c r="U476" s="9" t="s">
        <v>256</v>
      </c>
      <c r="V476" s="9" t="s">
        <v>256</v>
      </c>
      <c r="W476" s="9" t="s">
        <v>256</v>
      </c>
      <c r="X476" s="9" t="s">
        <v>256</v>
      </c>
      <c r="AS476" s="9" t="s">
        <v>258</v>
      </c>
    </row>
    <row r="477" spans="1:45" x14ac:dyDescent="0.2">
      <c r="A477" s="9">
        <v>415320</v>
      </c>
      <c r="B477" s="9" t="s">
        <v>157</v>
      </c>
      <c r="G477" s="9" t="s">
        <v>256</v>
      </c>
      <c r="H477" s="9" t="s">
        <v>256</v>
      </c>
      <c r="L477" s="9" t="s">
        <v>256</v>
      </c>
      <c r="S477" s="9" t="s">
        <v>256</v>
      </c>
      <c r="W477" s="9" t="s">
        <v>256</v>
      </c>
      <c r="AS477" s="9" t="s">
        <v>258</v>
      </c>
    </row>
    <row r="478" spans="1:45" x14ac:dyDescent="0.2">
      <c r="A478" s="9">
        <v>416045</v>
      </c>
      <c r="B478" s="9" t="s">
        <v>157</v>
      </c>
      <c r="L478" s="9" t="s">
        <v>256</v>
      </c>
      <c r="M478" s="9" t="s">
        <v>256</v>
      </c>
      <c r="Q478" s="9" t="s">
        <v>256</v>
      </c>
      <c r="S478" s="9" t="s">
        <v>256</v>
      </c>
      <c r="X478" s="9" t="s">
        <v>256</v>
      </c>
      <c r="AS478" s="9" t="s">
        <v>258</v>
      </c>
    </row>
    <row r="479" spans="1:45" x14ac:dyDescent="0.2">
      <c r="A479" s="9">
        <v>416232</v>
      </c>
      <c r="B479" s="9" t="s">
        <v>157</v>
      </c>
      <c r="N479" s="9" t="s">
        <v>256</v>
      </c>
      <c r="R479" s="9" t="s">
        <v>256</v>
      </c>
      <c r="S479" s="9" t="s">
        <v>256</v>
      </c>
      <c r="U479" s="9" t="s">
        <v>256</v>
      </c>
      <c r="W479" s="9" t="s">
        <v>256</v>
      </c>
      <c r="X479" s="9" t="s">
        <v>256</v>
      </c>
      <c r="AS479" s="9" t="s">
        <v>258</v>
      </c>
    </row>
    <row r="480" spans="1:45" x14ac:dyDescent="0.2">
      <c r="A480" s="9">
        <v>417182</v>
      </c>
      <c r="B480" s="9" t="s">
        <v>157</v>
      </c>
      <c r="G480" s="9" t="s">
        <v>256</v>
      </c>
      <c r="I480" s="9" t="s">
        <v>256</v>
      </c>
      <c r="N480" s="9" t="s">
        <v>256</v>
      </c>
      <c r="Q480" s="9" t="s">
        <v>256</v>
      </c>
      <c r="X480" s="9" t="s">
        <v>256</v>
      </c>
      <c r="AS480" s="9" t="s">
        <v>258</v>
      </c>
    </row>
    <row r="481" spans="1:45" x14ac:dyDescent="0.2">
      <c r="A481" s="9">
        <v>417566</v>
      </c>
      <c r="B481" s="9" t="s">
        <v>157</v>
      </c>
      <c r="G481" s="9" t="s">
        <v>256</v>
      </c>
      <c r="L481" s="9" t="s">
        <v>256</v>
      </c>
      <c r="N481" s="9" t="s">
        <v>256</v>
      </c>
      <c r="O481" s="9" t="s">
        <v>256</v>
      </c>
      <c r="P481" s="9" t="s">
        <v>256</v>
      </c>
      <c r="Q481" s="9" t="s">
        <v>256</v>
      </c>
      <c r="R481" s="9" t="s">
        <v>256</v>
      </c>
      <c r="S481" s="9" t="s">
        <v>256</v>
      </c>
      <c r="T481" s="9" t="s">
        <v>256</v>
      </c>
      <c r="U481" s="9" t="s">
        <v>256</v>
      </c>
      <c r="V481" s="9" t="s">
        <v>256</v>
      </c>
      <c r="W481" s="9" t="s">
        <v>256</v>
      </c>
      <c r="AS481" s="9" t="s">
        <v>258</v>
      </c>
    </row>
    <row r="482" spans="1:45" x14ac:dyDescent="0.2">
      <c r="A482" s="9">
        <v>417975</v>
      </c>
      <c r="B482" s="9" t="s">
        <v>157</v>
      </c>
      <c r="G482" s="9" t="s">
        <v>256</v>
      </c>
      <c r="N482" s="9" t="s">
        <v>256</v>
      </c>
      <c r="P482" s="9" t="s">
        <v>256</v>
      </c>
      <c r="R482" s="9" t="s">
        <v>256</v>
      </c>
      <c r="S482" s="9" t="s">
        <v>256</v>
      </c>
      <c r="T482" s="9" t="s">
        <v>256</v>
      </c>
      <c r="U482" s="9" t="s">
        <v>256</v>
      </c>
      <c r="W482" s="9" t="s">
        <v>256</v>
      </c>
      <c r="AS482" s="9" t="s">
        <v>258</v>
      </c>
    </row>
    <row r="483" spans="1:45" x14ac:dyDescent="0.2">
      <c r="A483" s="9">
        <v>418084</v>
      </c>
      <c r="B483" s="9" t="s">
        <v>157</v>
      </c>
      <c r="G483" s="9" t="s">
        <v>256</v>
      </c>
      <c r="O483" s="9" t="s">
        <v>256</v>
      </c>
      <c r="Q483" s="9" t="s">
        <v>256</v>
      </c>
      <c r="R483" s="9" t="s">
        <v>256</v>
      </c>
      <c r="V483" s="9" t="s">
        <v>256</v>
      </c>
      <c r="AS483" s="9" t="s">
        <v>258</v>
      </c>
    </row>
    <row r="484" spans="1:45" x14ac:dyDescent="0.2">
      <c r="A484" s="9">
        <v>418107</v>
      </c>
      <c r="B484" s="9" t="s">
        <v>157</v>
      </c>
      <c r="L484" s="9" t="s">
        <v>256</v>
      </c>
      <c r="O484" s="9" t="s">
        <v>256</v>
      </c>
      <c r="Q484" s="9" t="s">
        <v>256</v>
      </c>
      <c r="R484" s="9" t="s">
        <v>256</v>
      </c>
      <c r="S484" s="9" t="s">
        <v>256</v>
      </c>
      <c r="AS484" s="9" t="s">
        <v>258</v>
      </c>
    </row>
    <row r="485" spans="1:45" x14ac:dyDescent="0.2">
      <c r="A485" s="9">
        <v>418449</v>
      </c>
      <c r="B485" s="9" t="s">
        <v>157</v>
      </c>
      <c r="E485" s="9" t="s">
        <v>256</v>
      </c>
      <c r="H485" s="9" t="s">
        <v>256</v>
      </c>
      <c r="K485" s="9" t="s">
        <v>256</v>
      </c>
      <c r="L485" s="9" t="s">
        <v>256</v>
      </c>
      <c r="R485" s="9" t="s">
        <v>256</v>
      </c>
      <c r="S485" s="9" t="s">
        <v>256</v>
      </c>
      <c r="W485" s="9" t="s">
        <v>256</v>
      </c>
      <c r="AS485" s="9" t="s">
        <v>258</v>
      </c>
    </row>
    <row r="486" spans="1:45" x14ac:dyDescent="0.2">
      <c r="A486" s="9">
        <v>419030</v>
      </c>
      <c r="B486" s="9" t="s">
        <v>157</v>
      </c>
      <c r="L486" s="9" t="s">
        <v>256</v>
      </c>
      <c r="N486" s="9" t="s">
        <v>256</v>
      </c>
      <c r="O486" s="9" t="s">
        <v>256</v>
      </c>
      <c r="P486" s="9" t="s">
        <v>256</v>
      </c>
      <c r="R486" s="9" t="s">
        <v>256</v>
      </c>
      <c r="S486" s="9" t="s">
        <v>256</v>
      </c>
      <c r="V486" s="9" t="s">
        <v>256</v>
      </c>
      <c r="AS486" s="9" t="s">
        <v>258</v>
      </c>
    </row>
    <row r="487" spans="1:45" x14ac:dyDescent="0.2">
      <c r="A487" s="9">
        <v>419089</v>
      </c>
      <c r="B487" s="9" t="s">
        <v>157</v>
      </c>
      <c r="D487" s="9" t="s">
        <v>256</v>
      </c>
      <c r="G487" s="9" t="s">
        <v>256</v>
      </c>
      <c r="I487" s="9" t="s">
        <v>256</v>
      </c>
      <c r="L487" s="9" t="s">
        <v>256</v>
      </c>
      <c r="Q487" s="9" t="s">
        <v>256</v>
      </c>
      <c r="R487" s="9" t="s">
        <v>256</v>
      </c>
      <c r="U487" s="9" t="s">
        <v>256</v>
      </c>
      <c r="X487" s="9" t="s">
        <v>256</v>
      </c>
      <c r="AS487" s="9" t="s">
        <v>258</v>
      </c>
    </row>
    <row r="488" spans="1:45" x14ac:dyDescent="0.2">
      <c r="A488" s="9">
        <v>419177</v>
      </c>
      <c r="B488" s="9" t="s">
        <v>157</v>
      </c>
      <c r="D488" s="9" t="s">
        <v>256</v>
      </c>
      <c r="H488" s="9" t="s">
        <v>256</v>
      </c>
      <c r="I488" s="9" t="s">
        <v>256</v>
      </c>
      <c r="L488" s="9" t="s">
        <v>256</v>
      </c>
      <c r="O488" s="9" t="s">
        <v>256</v>
      </c>
      <c r="P488" s="9" t="s">
        <v>256</v>
      </c>
      <c r="R488" s="9" t="s">
        <v>256</v>
      </c>
      <c r="S488" s="9" t="s">
        <v>256</v>
      </c>
      <c r="T488" s="9" t="s">
        <v>256</v>
      </c>
      <c r="W488" s="9" t="s">
        <v>256</v>
      </c>
      <c r="X488" s="9" t="s">
        <v>256</v>
      </c>
      <c r="AS488" s="9" t="s">
        <v>258</v>
      </c>
    </row>
    <row r="489" spans="1:45" x14ac:dyDescent="0.2">
      <c r="A489" s="9">
        <v>419304</v>
      </c>
      <c r="B489" s="9" t="s">
        <v>157</v>
      </c>
      <c r="N489" s="9" t="s">
        <v>256</v>
      </c>
      <c r="O489" s="9" t="s">
        <v>256</v>
      </c>
      <c r="P489" s="9" t="s">
        <v>256</v>
      </c>
      <c r="Q489" s="9" t="s">
        <v>256</v>
      </c>
      <c r="T489" s="9" t="s">
        <v>256</v>
      </c>
      <c r="U489" s="9" t="s">
        <v>256</v>
      </c>
      <c r="V489" s="9" t="s">
        <v>256</v>
      </c>
      <c r="X489" s="9" t="s">
        <v>256</v>
      </c>
      <c r="AS489" s="9" t="s">
        <v>258</v>
      </c>
    </row>
    <row r="490" spans="1:45" x14ac:dyDescent="0.2">
      <c r="A490" s="9">
        <v>419332</v>
      </c>
      <c r="B490" s="9" t="s">
        <v>157</v>
      </c>
      <c r="G490" s="9" t="s">
        <v>256</v>
      </c>
      <c r="K490" s="9" t="s">
        <v>256</v>
      </c>
      <c r="L490" s="9" t="s">
        <v>256</v>
      </c>
      <c r="M490" s="9" t="s">
        <v>256</v>
      </c>
      <c r="N490" s="9" t="s">
        <v>256</v>
      </c>
      <c r="O490" s="9" t="s">
        <v>256</v>
      </c>
      <c r="P490" s="9" t="s">
        <v>256</v>
      </c>
      <c r="Q490" s="9" t="s">
        <v>256</v>
      </c>
      <c r="R490" s="9" t="s">
        <v>256</v>
      </c>
      <c r="T490" s="9" t="s">
        <v>256</v>
      </c>
      <c r="U490" s="9" t="s">
        <v>256</v>
      </c>
      <c r="V490" s="9" t="s">
        <v>256</v>
      </c>
      <c r="W490" s="9" t="s">
        <v>256</v>
      </c>
      <c r="X490" s="9" t="s">
        <v>256</v>
      </c>
      <c r="AS490" s="9" t="s">
        <v>258</v>
      </c>
    </row>
    <row r="491" spans="1:45" x14ac:dyDescent="0.2">
      <c r="A491" s="9">
        <v>419377</v>
      </c>
      <c r="B491" s="9" t="s">
        <v>157</v>
      </c>
      <c r="M491" s="9" t="s">
        <v>256</v>
      </c>
      <c r="O491" s="9" t="s">
        <v>256</v>
      </c>
      <c r="P491" s="9" t="s">
        <v>256</v>
      </c>
      <c r="R491" s="9" t="s">
        <v>256</v>
      </c>
      <c r="T491" s="9" t="s">
        <v>256</v>
      </c>
      <c r="U491" s="9" t="s">
        <v>256</v>
      </c>
      <c r="W491" s="9" t="s">
        <v>256</v>
      </c>
      <c r="X491" s="9" t="s">
        <v>256</v>
      </c>
      <c r="AS491" s="9" t="s">
        <v>258</v>
      </c>
    </row>
    <row r="492" spans="1:45" x14ac:dyDescent="0.2">
      <c r="A492" s="9">
        <v>419448</v>
      </c>
      <c r="B492" s="9" t="s">
        <v>157</v>
      </c>
      <c r="D492" s="9" t="s">
        <v>256</v>
      </c>
      <c r="I492" s="9" t="s">
        <v>256</v>
      </c>
      <c r="J492" s="9" t="s">
        <v>256</v>
      </c>
      <c r="N492" s="9" t="s">
        <v>256</v>
      </c>
      <c r="Q492" s="9" t="s">
        <v>256</v>
      </c>
      <c r="X492" s="9" t="s">
        <v>256</v>
      </c>
      <c r="AS492" s="9" t="s">
        <v>258</v>
      </c>
    </row>
    <row r="493" spans="1:45" x14ac:dyDescent="0.2">
      <c r="A493" s="9">
        <v>419526</v>
      </c>
      <c r="B493" s="9" t="s">
        <v>157</v>
      </c>
      <c r="H493" s="9" t="s">
        <v>256</v>
      </c>
      <c r="L493" s="9" t="s">
        <v>256</v>
      </c>
      <c r="O493" s="9" t="s">
        <v>256</v>
      </c>
      <c r="Q493" s="9" t="s">
        <v>256</v>
      </c>
      <c r="S493" s="9" t="s">
        <v>256</v>
      </c>
      <c r="AS493" s="9" t="s">
        <v>258</v>
      </c>
    </row>
    <row r="494" spans="1:45" x14ac:dyDescent="0.2">
      <c r="A494" s="9">
        <v>419688</v>
      </c>
      <c r="B494" s="9" t="s">
        <v>157</v>
      </c>
      <c r="I494" s="9" t="s">
        <v>256</v>
      </c>
      <c r="L494" s="9" t="s">
        <v>256</v>
      </c>
      <c r="M494" s="9" t="s">
        <v>256</v>
      </c>
      <c r="N494" s="9" t="s">
        <v>256</v>
      </c>
      <c r="O494" s="9" t="s">
        <v>256</v>
      </c>
      <c r="Q494" s="9" t="s">
        <v>256</v>
      </c>
      <c r="S494" s="9" t="s">
        <v>256</v>
      </c>
      <c r="V494" s="9" t="s">
        <v>256</v>
      </c>
      <c r="W494" s="9" t="s">
        <v>256</v>
      </c>
      <c r="X494" s="9" t="s">
        <v>256</v>
      </c>
      <c r="AS494" s="9" t="s">
        <v>258</v>
      </c>
    </row>
    <row r="495" spans="1:45" x14ac:dyDescent="0.2">
      <c r="A495" s="9">
        <v>419710</v>
      </c>
      <c r="B495" s="9" t="s">
        <v>157</v>
      </c>
      <c r="E495" s="9" t="s">
        <v>256</v>
      </c>
      <c r="L495" s="9" t="s">
        <v>256</v>
      </c>
      <c r="M495" s="9" t="s">
        <v>256</v>
      </c>
      <c r="R495" s="9" t="s">
        <v>256</v>
      </c>
      <c r="S495" s="9" t="s">
        <v>256</v>
      </c>
      <c r="AS495" s="9" t="s">
        <v>258</v>
      </c>
    </row>
    <row r="496" spans="1:45" x14ac:dyDescent="0.2">
      <c r="A496" s="9">
        <v>419725</v>
      </c>
      <c r="B496" s="9" t="s">
        <v>157</v>
      </c>
      <c r="G496" s="9" t="s">
        <v>256</v>
      </c>
      <c r="L496" s="9" t="s">
        <v>256</v>
      </c>
      <c r="O496" s="9" t="s">
        <v>256</v>
      </c>
      <c r="Q496" s="9" t="s">
        <v>256</v>
      </c>
      <c r="S496" s="9" t="s">
        <v>256</v>
      </c>
      <c r="U496" s="9" t="s">
        <v>256</v>
      </c>
      <c r="V496" s="9" t="s">
        <v>256</v>
      </c>
      <c r="AS496" s="9" t="s">
        <v>258</v>
      </c>
    </row>
    <row r="497" spans="1:45" x14ac:dyDescent="0.2">
      <c r="A497" s="9">
        <v>419753</v>
      </c>
      <c r="B497" s="9" t="s">
        <v>157</v>
      </c>
      <c r="L497" s="9" t="s">
        <v>256</v>
      </c>
      <c r="O497" s="9" t="s">
        <v>256</v>
      </c>
      <c r="Q497" s="9" t="s">
        <v>256</v>
      </c>
      <c r="R497" s="9" t="s">
        <v>256</v>
      </c>
      <c r="S497" s="9" t="s">
        <v>256</v>
      </c>
      <c r="U497" s="9" t="s">
        <v>256</v>
      </c>
      <c r="V497" s="9" t="s">
        <v>256</v>
      </c>
      <c r="W497" s="9" t="s">
        <v>256</v>
      </c>
      <c r="X497" s="9" t="s">
        <v>256</v>
      </c>
      <c r="AS497" s="9" t="s">
        <v>258</v>
      </c>
    </row>
    <row r="498" spans="1:45" x14ac:dyDescent="0.2">
      <c r="A498" s="9">
        <v>419872</v>
      </c>
      <c r="B498" s="9" t="s">
        <v>157</v>
      </c>
      <c r="E498" s="9" t="s">
        <v>256</v>
      </c>
      <c r="J498" s="9" t="s">
        <v>256</v>
      </c>
      <c r="O498" s="9" t="s">
        <v>256</v>
      </c>
      <c r="P498" s="9" t="s">
        <v>256</v>
      </c>
      <c r="Q498" s="9" t="s">
        <v>256</v>
      </c>
      <c r="S498" s="9" t="s">
        <v>256</v>
      </c>
      <c r="X498" s="9" t="s">
        <v>256</v>
      </c>
      <c r="AS498" s="9" t="s">
        <v>258</v>
      </c>
    </row>
    <row r="499" spans="1:45" x14ac:dyDescent="0.2">
      <c r="A499" s="9">
        <v>419987</v>
      </c>
      <c r="B499" s="9" t="s">
        <v>157</v>
      </c>
      <c r="C499" s="9" t="s">
        <v>256</v>
      </c>
      <c r="G499" s="9" t="s">
        <v>256</v>
      </c>
      <c r="I499" s="9" t="s">
        <v>256</v>
      </c>
      <c r="L499" s="9" t="s">
        <v>256</v>
      </c>
      <c r="N499" s="9" t="s">
        <v>256</v>
      </c>
      <c r="O499" s="9" t="s">
        <v>256</v>
      </c>
      <c r="Q499" s="9" t="s">
        <v>256</v>
      </c>
      <c r="S499" s="9" t="s">
        <v>256</v>
      </c>
      <c r="T499" s="9" t="s">
        <v>256</v>
      </c>
      <c r="V499" s="9" t="s">
        <v>256</v>
      </c>
      <c r="W499" s="9" t="s">
        <v>256</v>
      </c>
      <c r="AS499" s="9" t="s">
        <v>258</v>
      </c>
    </row>
    <row r="500" spans="1:45" x14ac:dyDescent="0.2">
      <c r="A500" s="9">
        <v>419990</v>
      </c>
      <c r="B500" s="9" t="s">
        <v>157</v>
      </c>
      <c r="H500" s="9" t="s">
        <v>256</v>
      </c>
      <c r="I500" s="9" t="s">
        <v>256</v>
      </c>
      <c r="J500" s="9" t="s">
        <v>256</v>
      </c>
      <c r="O500" s="9" t="s">
        <v>256</v>
      </c>
      <c r="R500" s="9" t="s">
        <v>256</v>
      </c>
      <c r="S500" s="9" t="s">
        <v>256</v>
      </c>
      <c r="AS500" s="9" t="s">
        <v>258</v>
      </c>
    </row>
    <row r="501" spans="1:45" x14ac:dyDescent="0.2">
      <c r="A501" s="9">
        <v>420028</v>
      </c>
      <c r="B501" s="9" t="s">
        <v>157</v>
      </c>
      <c r="G501" s="9" t="s">
        <v>256</v>
      </c>
      <c r="I501" s="9" t="s">
        <v>256</v>
      </c>
      <c r="J501" s="9" t="s">
        <v>256</v>
      </c>
      <c r="L501" s="9" t="s">
        <v>256</v>
      </c>
      <c r="N501" s="9" t="s">
        <v>256</v>
      </c>
      <c r="R501" s="9" t="s">
        <v>256</v>
      </c>
      <c r="S501" s="9" t="s">
        <v>256</v>
      </c>
      <c r="T501" s="9" t="s">
        <v>256</v>
      </c>
      <c r="U501" s="9" t="s">
        <v>256</v>
      </c>
      <c r="W501" s="9" t="s">
        <v>256</v>
      </c>
      <c r="X501" s="9" t="s">
        <v>256</v>
      </c>
      <c r="AS501" s="9" t="s">
        <v>258</v>
      </c>
    </row>
    <row r="502" spans="1:45" x14ac:dyDescent="0.2">
      <c r="A502" s="9">
        <v>420034</v>
      </c>
      <c r="B502" s="9" t="s">
        <v>157</v>
      </c>
      <c r="E502" s="9" t="s">
        <v>256</v>
      </c>
      <c r="H502" s="9" t="s">
        <v>256</v>
      </c>
      <c r="L502" s="9" t="s">
        <v>256</v>
      </c>
      <c r="O502" s="9" t="s">
        <v>256</v>
      </c>
      <c r="P502" s="9" t="s">
        <v>256</v>
      </c>
      <c r="Q502" s="9" t="s">
        <v>256</v>
      </c>
      <c r="S502" s="9" t="s">
        <v>256</v>
      </c>
      <c r="T502" s="9" t="s">
        <v>256</v>
      </c>
      <c r="U502" s="9" t="s">
        <v>256</v>
      </c>
      <c r="V502" s="9" t="s">
        <v>256</v>
      </c>
      <c r="W502" s="9" t="s">
        <v>256</v>
      </c>
      <c r="X502" s="9" t="s">
        <v>256</v>
      </c>
      <c r="AS502" s="9" t="s">
        <v>258</v>
      </c>
    </row>
    <row r="503" spans="1:45" x14ac:dyDescent="0.2">
      <c r="A503" s="9">
        <v>420046</v>
      </c>
      <c r="B503" s="9" t="s">
        <v>157</v>
      </c>
      <c r="H503" s="9" t="s">
        <v>256</v>
      </c>
      <c r="I503" s="9" t="s">
        <v>256</v>
      </c>
      <c r="L503" s="9" t="s">
        <v>256</v>
      </c>
      <c r="Q503" s="9" t="s">
        <v>256</v>
      </c>
      <c r="R503" s="9" t="s">
        <v>256</v>
      </c>
      <c r="S503" s="9" t="s">
        <v>256</v>
      </c>
      <c r="AS503" s="9" t="s">
        <v>258</v>
      </c>
    </row>
    <row r="504" spans="1:45" x14ac:dyDescent="0.2">
      <c r="A504" s="9">
        <v>420097</v>
      </c>
      <c r="B504" s="9" t="s">
        <v>157</v>
      </c>
      <c r="C504" s="9" t="s">
        <v>256</v>
      </c>
      <c r="G504" s="9" t="s">
        <v>256</v>
      </c>
      <c r="I504" s="9" t="s">
        <v>256</v>
      </c>
      <c r="L504" s="9" t="s">
        <v>256</v>
      </c>
      <c r="N504" s="9" t="s">
        <v>256</v>
      </c>
      <c r="O504" s="9" t="s">
        <v>256</v>
      </c>
      <c r="Q504" s="9" t="s">
        <v>256</v>
      </c>
      <c r="S504" s="9" t="s">
        <v>256</v>
      </c>
      <c r="X504" s="9" t="s">
        <v>256</v>
      </c>
      <c r="AS504" s="9" t="s">
        <v>258</v>
      </c>
    </row>
    <row r="505" spans="1:45" x14ac:dyDescent="0.2">
      <c r="A505" s="9">
        <v>420174</v>
      </c>
      <c r="B505" s="9" t="s">
        <v>157</v>
      </c>
      <c r="E505" s="9" t="s">
        <v>256</v>
      </c>
      <c r="L505" s="9" t="s">
        <v>256</v>
      </c>
      <c r="N505" s="9" t="s">
        <v>256</v>
      </c>
      <c r="O505" s="9" t="s">
        <v>256</v>
      </c>
      <c r="Q505" s="9" t="s">
        <v>256</v>
      </c>
      <c r="AS505" s="9" t="s">
        <v>258</v>
      </c>
    </row>
    <row r="506" spans="1:45" x14ac:dyDescent="0.2">
      <c r="A506" s="9">
        <v>420242</v>
      </c>
      <c r="B506" s="9" t="s">
        <v>157</v>
      </c>
      <c r="J506" s="9" t="s">
        <v>256</v>
      </c>
      <c r="L506" s="9" t="s">
        <v>256</v>
      </c>
      <c r="N506" s="9" t="s">
        <v>256</v>
      </c>
      <c r="P506" s="9" t="s">
        <v>256</v>
      </c>
      <c r="R506" s="9" t="s">
        <v>256</v>
      </c>
      <c r="T506" s="9" t="s">
        <v>256</v>
      </c>
      <c r="AS506" s="9" t="s">
        <v>258</v>
      </c>
    </row>
    <row r="507" spans="1:45" x14ac:dyDescent="0.2">
      <c r="A507" s="9">
        <v>420251</v>
      </c>
      <c r="B507" s="9" t="s">
        <v>157</v>
      </c>
      <c r="L507" s="9" t="s">
        <v>256</v>
      </c>
      <c r="M507" s="9" t="s">
        <v>256</v>
      </c>
      <c r="N507" s="9" t="s">
        <v>256</v>
      </c>
      <c r="R507" s="9" t="s">
        <v>256</v>
      </c>
      <c r="T507" s="9" t="s">
        <v>256</v>
      </c>
      <c r="U507" s="9" t="s">
        <v>256</v>
      </c>
      <c r="V507" s="9" t="s">
        <v>256</v>
      </c>
      <c r="W507" s="9" t="s">
        <v>256</v>
      </c>
      <c r="X507" s="9" t="s">
        <v>256</v>
      </c>
      <c r="AS507" s="9" t="s">
        <v>258</v>
      </c>
    </row>
    <row r="508" spans="1:45" x14ac:dyDescent="0.2">
      <c r="A508" s="9">
        <v>420284</v>
      </c>
      <c r="B508" s="9" t="s">
        <v>157</v>
      </c>
      <c r="D508" s="9" t="s">
        <v>256</v>
      </c>
      <c r="O508" s="9" t="s">
        <v>256</v>
      </c>
      <c r="R508" s="9" t="s">
        <v>256</v>
      </c>
      <c r="U508" s="9" t="s">
        <v>256</v>
      </c>
      <c r="X508" s="9" t="s">
        <v>256</v>
      </c>
      <c r="AS508" s="9" t="s">
        <v>258</v>
      </c>
    </row>
    <row r="509" spans="1:45" x14ac:dyDescent="0.2">
      <c r="A509" s="9">
        <v>420334</v>
      </c>
      <c r="B509" s="9" t="s">
        <v>157</v>
      </c>
      <c r="I509" s="9" t="s">
        <v>256</v>
      </c>
      <c r="L509" s="9" t="s">
        <v>256</v>
      </c>
      <c r="N509" s="9" t="s">
        <v>256</v>
      </c>
      <c r="R509" s="9" t="s">
        <v>256</v>
      </c>
      <c r="W509" s="9" t="s">
        <v>256</v>
      </c>
      <c r="AS509" s="9" t="s">
        <v>258</v>
      </c>
    </row>
    <row r="510" spans="1:45" x14ac:dyDescent="0.2">
      <c r="A510" s="9">
        <v>420440</v>
      </c>
      <c r="B510" s="9" t="s">
        <v>157</v>
      </c>
      <c r="C510" s="9" t="s">
        <v>256</v>
      </c>
      <c r="I510" s="9" t="s">
        <v>256</v>
      </c>
      <c r="J510" s="9" t="s">
        <v>256</v>
      </c>
      <c r="L510" s="9" t="s">
        <v>256</v>
      </c>
      <c r="O510" s="9" t="s">
        <v>256</v>
      </c>
      <c r="Q510" s="9" t="s">
        <v>256</v>
      </c>
      <c r="R510" s="9" t="s">
        <v>256</v>
      </c>
      <c r="S510" s="9" t="s">
        <v>256</v>
      </c>
      <c r="V510" s="9" t="s">
        <v>256</v>
      </c>
      <c r="W510" s="9" t="s">
        <v>256</v>
      </c>
      <c r="X510" s="9" t="s">
        <v>256</v>
      </c>
      <c r="AS510" s="9" t="s">
        <v>258</v>
      </c>
    </row>
    <row r="511" spans="1:45" x14ac:dyDescent="0.2">
      <c r="A511" s="9">
        <v>420528</v>
      </c>
      <c r="B511" s="9" t="s">
        <v>157</v>
      </c>
      <c r="G511" s="9" t="s">
        <v>256</v>
      </c>
      <c r="L511" s="9" t="s">
        <v>256</v>
      </c>
      <c r="O511" s="9" t="s">
        <v>256</v>
      </c>
      <c r="Q511" s="9" t="s">
        <v>256</v>
      </c>
      <c r="R511" s="9" t="s">
        <v>256</v>
      </c>
      <c r="AS511" s="9" t="s">
        <v>258</v>
      </c>
    </row>
    <row r="512" spans="1:45" x14ac:dyDescent="0.2">
      <c r="A512" s="9">
        <v>420938</v>
      </c>
      <c r="B512" s="9" t="s">
        <v>157</v>
      </c>
      <c r="L512" s="9" t="s">
        <v>256</v>
      </c>
      <c r="Q512" s="9" t="s">
        <v>256</v>
      </c>
      <c r="R512" s="9" t="s">
        <v>256</v>
      </c>
      <c r="S512" s="9" t="s">
        <v>256</v>
      </c>
      <c r="W512" s="9" t="s">
        <v>256</v>
      </c>
      <c r="AS512" s="9" t="s">
        <v>258</v>
      </c>
    </row>
    <row r="513" spans="1:45" x14ac:dyDescent="0.2">
      <c r="A513" s="9">
        <v>421037</v>
      </c>
      <c r="B513" s="9" t="s">
        <v>157</v>
      </c>
      <c r="E513" s="9" t="s">
        <v>256</v>
      </c>
      <c r="F513" s="9" t="s">
        <v>256</v>
      </c>
      <c r="I513" s="9" t="s">
        <v>256</v>
      </c>
      <c r="J513" s="9" t="s">
        <v>256</v>
      </c>
      <c r="O513" s="9" t="s">
        <v>256</v>
      </c>
      <c r="P513" s="9" t="s">
        <v>256</v>
      </c>
      <c r="Q513" s="9" t="s">
        <v>256</v>
      </c>
      <c r="W513" s="9" t="s">
        <v>256</v>
      </c>
      <c r="X513" s="9" t="s">
        <v>256</v>
      </c>
      <c r="AS513" s="9" t="s">
        <v>258</v>
      </c>
    </row>
    <row r="514" spans="1:45" x14ac:dyDescent="0.2">
      <c r="A514" s="9">
        <v>421271</v>
      </c>
      <c r="B514" s="9" t="s">
        <v>157</v>
      </c>
      <c r="G514" s="9" t="s">
        <v>256</v>
      </c>
      <c r="K514" s="9" t="s">
        <v>256</v>
      </c>
      <c r="L514" s="9" t="s">
        <v>256</v>
      </c>
      <c r="M514" s="9" t="s">
        <v>256</v>
      </c>
      <c r="N514" s="9" t="s">
        <v>256</v>
      </c>
      <c r="O514" s="9" t="s">
        <v>256</v>
      </c>
      <c r="P514" s="9" t="s">
        <v>256</v>
      </c>
      <c r="Q514" s="9" t="s">
        <v>256</v>
      </c>
      <c r="R514" s="9" t="s">
        <v>256</v>
      </c>
      <c r="S514" s="9" t="s">
        <v>256</v>
      </c>
      <c r="T514" s="9" t="s">
        <v>256</v>
      </c>
      <c r="U514" s="9" t="s">
        <v>256</v>
      </c>
      <c r="W514" s="9" t="s">
        <v>256</v>
      </c>
      <c r="X514" s="9" t="s">
        <v>256</v>
      </c>
      <c r="AS514" s="9" t="s">
        <v>258</v>
      </c>
    </row>
    <row r="515" spans="1:45" x14ac:dyDescent="0.2">
      <c r="A515" s="9">
        <v>421277</v>
      </c>
      <c r="B515" s="9" t="s">
        <v>157</v>
      </c>
      <c r="G515" s="9" t="s">
        <v>256</v>
      </c>
      <c r="I515" s="9" t="s">
        <v>256</v>
      </c>
      <c r="L515" s="9" t="s">
        <v>256</v>
      </c>
      <c r="N515" s="9" t="s">
        <v>256</v>
      </c>
      <c r="Q515" s="9" t="s">
        <v>256</v>
      </c>
      <c r="AS515" s="9" t="s">
        <v>258</v>
      </c>
    </row>
    <row r="516" spans="1:45" x14ac:dyDescent="0.2">
      <c r="A516" s="9">
        <v>421305</v>
      </c>
      <c r="B516" s="9" t="s">
        <v>157</v>
      </c>
      <c r="J516" s="9" t="s">
        <v>256</v>
      </c>
      <c r="K516" s="9" t="s">
        <v>256</v>
      </c>
      <c r="O516" s="9" t="s">
        <v>256</v>
      </c>
      <c r="R516" s="9" t="s">
        <v>256</v>
      </c>
      <c r="W516" s="9" t="s">
        <v>256</v>
      </c>
      <c r="AS516" s="9" t="s">
        <v>258</v>
      </c>
    </row>
    <row r="517" spans="1:45" x14ac:dyDescent="0.2">
      <c r="A517" s="9">
        <v>421415</v>
      </c>
      <c r="B517" s="9" t="s">
        <v>157</v>
      </c>
      <c r="I517" s="9" t="s">
        <v>256</v>
      </c>
      <c r="L517" s="9" t="s">
        <v>256</v>
      </c>
      <c r="O517" s="9" t="s">
        <v>256</v>
      </c>
      <c r="Q517" s="9" t="s">
        <v>256</v>
      </c>
      <c r="R517" s="9" t="s">
        <v>256</v>
      </c>
      <c r="S517" s="9" t="s">
        <v>256</v>
      </c>
      <c r="T517" s="9" t="s">
        <v>256</v>
      </c>
      <c r="U517" s="9" t="s">
        <v>256</v>
      </c>
      <c r="V517" s="9" t="s">
        <v>256</v>
      </c>
      <c r="X517" s="9" t="s">
        <v>256</v>
      </c>
      <c r="AS517" s="9" t="s">
        <v>258</v>
      </c>
    </row>
    <row r="518" spans="1:45" x14ac:dyDescent="0.2">
      <c r="A518" s="9">
        <v>421620</v>
      </c>
      <c r="B518" s="9" t="s">
        <v>157</v>
      </c>
      <c r="K518" s="9" t="s">
        <v>256</v>
      </c>
      <c r="P518" s="9" t="s">
        <v>256</v>
      </c>
      <c r="Q518" s="9" t="s">
        <v>256</v>
      </c>
      <c r="R518" s="9" t="s">
        <v>256</v>
      </c>
      <c r="S518" s="9" t="s">
        <v>256</v>
      </c>
      <c r="U518" s="9" t="s">
        <v>256</v>
      </c>
      <c r="X518" s="9" t="s">
        <v>256</v>
      </c>
      <c r="AS518" s="9" t="s">
        <v>258</v>
      </c>
    </row>
    <row r="519" spans="1:45" x14ac:dyDescent="0.2">
      <c r="A519" s="9">
        <v>421645</v>
      </c>
      <c r="B519" s="9" t="s">
        <v>157</v>
      </c>
      <c r="I519" s="9" t="s">
        <v>256</v>
      </c>
      <c r="J519" s="9" t="s">
        <v>256</v>
      </c>
      <c r="L519" s="9" t="s">
        <v>256</v>
      </c>
      <c r="Q519" s="9" t="s">
        <v>256</v>
      </c>
      <c r="S519" s="9" t="s">
        <v>256</v>
      </c>
      <c r="X519" s="9" t="s">
        <v>256</v>
      </c>
      <c r="AS519" s="9" t="s">
        <v>258</v>
      </c>
    </row>
    <row r="520" spans="1:45" x14ac:dyDescent="0.2">
      <c r="A520" s="9">
        <v>421888</v>
      </c>
      <c r="B520" s="9" t="s">
        <v>157</v>
      </c>
      <c r="H520" s="9" t="s">
        <v>256</v>
      </c>
      <c r="I520" s="9" t="s">
        <v>256</v>
      </c>
      <c r="L520" s="9" t="s">
        <v>256</v>
      </c>
      <c r="Q520" s="9" t="s">
        <v>256</v>
      </c>
      <c r="R520" s="9" t="s">
        <v>256</v>
      </c>
      <c r="S520" s="9" t="s">
        <v>256</v>
      </c>
      <c r="U520" s="9" t="s">
        <v>256</v>
      </c>
      <c r="V520" s="9" t="s">
        <v>256</v>
      </c>
      <c r="W520" s="9" t="s">
        <v>256</v>
      </c>
      <c r="AS520" s="9" t="s">
        <v>258</v>
      </c>
    </row>
    <row r="521" spans="1:45" x14ac:dyDescent="0.2">
      <c r="A521" s="9">
        <v>421965</v>
      </c>
      <c r="B521" s="9" t="s">
        <v>157</v>
      </c>
      <c r="E521" s="9" t="s">
        <v>256</v>
      </c>
      <c r="H521" s="9" t="s">
        <v>256</v>
      </c>
      <c r="J521" s="9" t="s">
        <v>256</v>
      </c>
      <c r="O521" s="9" t="s">
        <v>256</v>
      </c>
      <c r="S521" s="9" t="s">
        <v>256</v>
      </c>
      <c r="AS521" s="9" t="s">
        <v>258</v>
      </c>
    </row>
    <row r="522" spans="1:45" x14ac:dyDescent="0.2">
      <c r="A522" s="9">
        <v>422222</v>
      </c>
      <c r="B522" s="9" t="s">
        <v>157</v>
      </c>
      <c r="H522" s="9" t="s">
        <v>256</v>
      </c>
      <c r="K522" s="9" t="s">
        <v>256</v>
      </c>
      <c r="L522" s="9" t="s">
        <v>256</v>
      </c>
      <c r="N522" s="9" t="s">
        <v>256</v>
      </c>
      <c r="Q522" s="9" t="s">
        <v>256</v>
      </c>
      <c r="R522" s="9" t="s">
        <v>256</v>
      </c>
      <c r="S522" s="9" t="s">
        <v>256</v>
      </c>
      <c r="W522" s="9" t="s">
        <v>256</v>
      </c>
      <c r="AS522" s="9" t="s">
        <v>258</v>
      </c>
    </row>
    <row r="523" spans="1:45" x14ac:dyDescent="0.2">
      <c r="A523" s="9">
        <v>422240</v>
      </c>
      <c r="B523" s="9" t="s">
        <v>157</v>
      </c>
      <c r="H523" s="9" t="s">
        <v>256</v>
      </c>
      <c r="L523" s="9" t="s">
        <v>256</v>
      </c>
      <c r="P523" s="9" t="s">
        <v>256</v>
      </c>
      <c r="Q523" s="9" t="s">
        <v>256</v>
      </c>
      <c r="X523" s="9" t="s">
        <v>256</v>
      </c>
      <c r="AS523" s="9" t="s">
        <v>258</v>
      </c>
    </row>
    <row r="524" spans="1:45" x14ac:dyDescent="0.2">
      <c r="A524" s="9">
        <v>422274</v>
      </c>
      <c r="B524" s="9" t="s">
        <v>157</v>
      </c>
      <c r="Q524" s="9" t="s">
        <v>256</v>
      </c>
      <c r="R524" s="9" t="s">
        <v>256</v>
      </c>
      <c r="S524" s="9" t="s">
        <v>256</v>
      </c>
      <c r="V524" s="9" t="s">
        <v>256</v>
      </c>
      <c r="X524" s="9" t="s">
        <v>256</v>
      </c>
      <c r="AS524" s="9" t="s">
        <v>258</v>
      </c>
    </row>
    <row r="525" spans="1:45" x14ac:dyDescent="0.2">
      <c r="A525" s="9">
        <v>422309</v>
      </c>
      <c r="B525" s="9" t="s">
        <v>157</v>
      </c>
      <c r="N525" s="9" t="s">
        <v>256</v>
      </c>
      <c r="O525" s="9" t="s">
        <v>256</v>
      </c>
      <c r="P525" s="9" t="s">
        <v>256</v>
      </c>
      <c r="Q525" s="9" t="s">
        <v>256</v>
      </c>
      <c r="R525" s="9" t="s">
        <v>256</v>
      </c>
      <c r="U525" s="9" t="s">
        <v>256</v>
      </c>
      <c r="V525" s="9" t="s">
        <v>256</v>
      </c>
      <c r="AS525" s="9" t="s">
        <v>258</v>
      </c>
    </row>
    <row r="526" spans="1:45" x14ac:dyDescent="0.2">
      <c r="A526" s="9">
        <v>422311</v>
      </c>
      <c r="B526" s="9" t="s">
        <v>157</v>
      </c>
      <c r="H526" s="9" t="s">
        <v>256</v>
      </c>
      <c r="I526" s="9" t="s">
        <v>256</v>
      </c>
      <c r="L526" s="9" t="s">
        <v>256</v>
      </c>
      <c r="N526" s="9" t="s">
        <v>256</v>
      </c>
      <c r="O526" s="9" t="s">
        <v>256</v>
      </c>
      <c r="Q526" s="9" t="s">
        <v>256</v>
      </c>
      <c r="AS526" s="9" t="s">
        <v>258</v>
      </c>
    </row>
    <row r="527" spans="1:45" x14ac:dyDescent="0.2">
      <c r="A527" s="9">
        <v>422344</v>
      </c>
      <c r="B527" s="9" t="s">
        <v>157</v>
      </c>
      <c r="H527" s="9" t="s">
        <v>256</v>
      </c>
      <c r="N527" s="9" t="s">
        <v>256</v>
      </c>
      <c r="R527" s="9" t="s">
        <v>256</v>
      </c>
      <c r="S527" s="9" t="s">
        <v>256</v>
      </c>
      <c r="W527" s="9" t="s">
        <v>256</v>
      </c>
      <c r="AS527" s="9" t="s">
        <v>258</v>
      </c>
    </row>
    <row r="528" spans="1:45" x14ac:dyDescent="0.2">
      <c r="A528" s="9">
        <v>422458</v>
      </c>
      <c r="B528" s="9" t="s">
        <v>157</v>
      </c>
      <c r="C528" s="9" t="s">
        <v>256</v>
      </c>
      <c r="I528" s="9" t="s">
        <v>256</v>
      </c>
      <c r="J528" s="9" t="s">
        <v>256</v>
      </c>
      <c r="R528" s="9" t="s">
        <v>256</v>
      </c>
      <c r="U528" s="9" t="s">
        <v>256</v>
      </c>
      <c r="X528" s="9" t="s">
        <v>256</v>
      </c>
      <c r="AS528" s="9" t="s">
        <v>258</v>
      </c>
    </row>
    <row r="529" spans="1:45" x14ac:dyDescent="0.2">
      <c r="A529" s="9">
        <v>422477</v>
      </c>
      <c r="B529" s="9" t="s">
        <v>157</v>
      </c>
      <c r="K529" s="9" t="s">
        <v>256</v>
      </c>
      <c r="L529" s="9" t="s">
        <v>256</v>
      </c>
      <c r="M529" s="9" t="s">
        <v>256</v>
      </c>
      <c r="N529" s="9" t="s">
        <v>256</v>
      </c>
      <c r="R529" s="9" t="s">
        <v>256</v>
      </c>
      <c r="U529" s="9" t="s">
        <v>256</v>
      </c>
      <c r="X529" s="9" t="s">
        <v>256</v>
      </c>
      <c r="AS529" s="9" t="s">
        <v>258</v>
      </c>
    </row>
    <row r="530" spans="1:45" x14ac:dyDescent="0.2">
      <c r="A530" s="9">
        <v>422680</v>
      </c>
      <c r="B530" s="9" t="s">
        <v>157</v>
      </c>
      <c r="G530" s="9" t="s">
        <v>256</v>
      </c>
      <c r="K530" s="9" t="s">
        <v>256</v>
      </c>
      <c r="L530" s="9" t="s">
        <v>256</v>
      </c>
      <c r="N530" s="9" t="s">
        <v>256</v>
      </c>
      <c r="O530" s="9" t="s">
        <v>256</v>
      </c>
      <c r="R530" s="9" t="s">
        <v>256</v>
      </c>
      <c r="S530" s="9" t="s">
        <v>256</v>
      </c>
      <c r="X530" s="9" t="s">
        <v>256</v>
      </c>
      <c r="AS530" s="9" t="s">
        <v>258</v>
      </c>
    </row>
    <row r="531" spans="1:45" x14ac:dyDescent="0.2">
      <c r="A531" s="9">
        <v>422715</v>
      </c>
      <c r="B531" s="9" t="s">
        <v>157</v>
      </c>
      <c r="D531" s="9" t="s">
        <v>256</v>
      </c>
      <c r="E531" s="9" t="s">
        <v>256</v>
      </c>
      <c r="K531" s="9" t="s">
        <v>256</v>
      </c>
      <c r="L531" s="9" t="s">
        <v>256</v>
      </c>
      <c r="N531" s="9" t="s">
        <v>256</v>
      </c>
      <c r="O531" s="9" t="s">
        <v>256</v>
      </c>
      <c r="P531" s="9" t="s">
        <v>256</v>
      </c>
      <c r="Q531" s="9" t="s">
        <v>256</v>
      </c>
      <c r="R531" s="9" t="s">
        <v>256</v>
      </c>
      <c r="S531" s="9" t="s">
        <v>256</v>
      </c>
      <c r="U531" s="9" t="s">
        <v>256</v>
      </c>
      <c r="V531" s="9" t="s">
        <v>256</v>
      </c>
      <c r="W531" s="9" t="s">
        <v>256</v>
      </c>
      <c r="AS531" s="9" t="s">
        <v>258</v>
      </c>
    </row>
    <row r="532" spans="1:45" x14ac:dyDescent="0.2">
      <c r="A532" s="9">
        <v>422962</v>
      </c>
      <c r="B532" s="9" t="s">
        <v>157</v>
      </c>
      <c r="E532" s="9" t="s">
        <v>256</v>
      </c>
      <c r="F532" s="9" t="s">
        <v>256</v>
      </c>
      <c r="K532" s="9" t="s">
        <v>256</v>
      </c>
      <c r="L532" s="9" t="s">
        <v>256</v>
      </c>
      <c r="N532" s="9" t="s">
        <v>256</v>
      </c>
      <c r="O532" s="9" t="s">
        <v>256</v>
      </c>
      <c r="R532" s="9" t="s">
        <v>256</v>
      </c>
      <c r="S532" s="9" t="s">
        <v>256</v>
      </c>
      <c r="U532" s="9" t="s">
        <v>256</v>
      </c>
      <c r="V532" s="9" t="s">
        <v>256</v>
      </c>
      <c r="AS532" s="9" t="s">
        <v>258</v>
      </c>
    </row>
    <row r="533" spans="1:45" x14ac:dyDescent="0.2">
      <c r="A533" s="9">
        <v>423113</v>
      </c>
      <c r="B533" s="9" t="s">
        <v>157</v>
      </c>
      <c r="C533" s="9" t="s">
        <v>256</v>
      </c>
      <c r="D533" s="9" t="s">
        <v>256</v>
      </c>
      <c r="I533" s="9" t="s">
        <v>256</v>
      </c>
      <c r="L533" s="9" t="s">
        <v>256</v>
      </c>
      <c r="N533" s="9" t="s">
        <v>256</v>
      </c>
      <c r="R533" s="9" t="s">
        <v>256</v>
      </c>
      <c r="S533" s="9" t="s">
        <v>256</v>
      </c>
      <c r="AS533" s="9" t="s">
        <v>258</v>
      </c>
    </row>
    <row r="534" spans="1:45" x14ac:dyDescent="0.2">
      <c r="A534" s="9">
        <v>424073</v>
      </c>
      <c r="B534" s="9" t="s">
        <v>157</v>
      </c>
      <c r="F534" s="9" t="s">
        <v>256</v>
      </c>
      <c r="O534" s="9" t="s">
        <v>256</v>
      </c>
      <c r="Q534" s="9" t="s">
        <v>256</v>
      </c>
      <c r="U534" s="9" t="s">
        <v>256</v>
      </c>
      <c r="V534" s="9" t="s">
        <v>256</v>
      </c>
      <c r="AS534" s="9" t="s">
        <v>258</v>
      </c>
    </row>
    <row r="535" spans="1:45" x14ac:dyDescent="0.2">
      <c r="A535" s="9">
        <v>424390</v>
      </c>
      <c r="B535" s="9" t="s">
        <v>157</v>
      </c>
      <c r="D535" s="9" t="s">
        <v>256</v>
      </c>
      <c r="F535" s="9" t="s">
        <v>256</v>
      </c>
      <c r="K535" s="9" t="s">
        <v>256</v>
      </c>
      <c r="O535" s="9" t="s">
        <v>256</v>
      </c>
      <c r="R535" s="9" t="s">
        <v>256</v>
      </c>
      <c r="U535" s="9" t="s">
        <v>256</v>
      </c>
      <c r="W535" s="9" t="s">
        <v>256</v>
      </c>
      <c r="AS535" s="9" t="s">
        <v>258</v>
      </c>
    </row>
    <row r="536" spans="1:45" x14ac:dyDescent="0.2">
      <c r="A536" s="9">
        <v>425040</v>
      </c>
      <c r="B536" s="9" t="s">
        <v>157</v>
      </c>
      <c r="D536" s="9" t="s">
        <v>256</v>
      </c>
      <c r="J536" s="9" t="s">
        <v>256</v>
      </c>
      <c r="O536" s="9" t="s">
        <v>256</v>
      </c>
      <c r="Q536" s="9" t="s">
        <v>256</v>
      </c>
      <c r="R536" s="9" t="s">
        <v>256</v>
      </c>
      <c r="V536" s="9" t="s">
        <v>256</v>
      </c>
      <c r="W536" s="9" t="s">
        <v>256</v>
      </c>
      <c r="X536" s="9" t="s">
        <v>256</v>
      </c>
      <c r="AS536" s="9" t="s">
        <v>258</v>
      </c>
    </row>
    <row r="537" spans="1:45" x14ac:dyDescent="0.2">
      <c r="A537" s="9">
        <v>425267</v>
      </c>
      <c r="B537" s="9" t="s">
        <v>157</v>
      </c>
      <c r="J537" s="9" t="s">
        <v>256</v>
      </c>
      <c r="K537" s="9" t="s">
        <v>256</v>
      </c>
      <c r="Q537" s="9" t="s">
        <v>256</v>
      </c>
      <c r="R537" s="9" t="s">
        <v>256</v>
      </c>
      <c r="S537" s="9" t="s">
        <v>256</v>
      </c>
      <c r="V537" s="9" t="s">
        <v>256</v>
      </c>
      <c r="X537" s="9" t="s">
        <v>256</v>
      </c>
      <c r="AS537" s="9" t="s">
        <v>258</v>
      </c>
    </row>
    <row r="538" spans="1:45" x14ac:dyDescent="0.2">
      <c r="A538" s="9">
        <v>425391</v>
      </c>
      <c r="B538" s="9" t="s">
        <v>157</v>
      </c>
      <c r="K538" s="9" t="s">
        <v>256</v>
      </c>
      <c r="L538" s="9" t="s">
        <v>256</v>
      </c>
      <c r="P538" s="9" t="s">
        <v>256</v>
      </c>
      <c r="R538" s="9" t="s">
        <v>256</v>
      </c>
      <c r="W538" s="9" t="s">
        <v>256</v>
      </c>
      <c r="AS538" s="9" t="s">
        <v>258</v>
      </c>
    </row>
    <row r="539" spans="1:45" x14ac:dyDescent="0.2">
      <c r="A539" s="9">
        <v>425424</v>
      </c>
      <c r="B539" s="9" t="s">
        <v>157</v>
      </c>
      <c r="K539" s="9" t="s">
        <v>256</v>
      </c>
      <c r="P539" s="9" t="s">
        <v>256</v>
      </c>
      <c r="R539" s="9" t="s">
        <v>256</v>
      </c>
      <c r="U539" s="9" t="s">
        <v>256</v>
      </c>
      <c r="V539" s="9" t="s">
        <v>256</v>
      </c>
      <c r="AS539" s="9" t="s">
        <v>258</v>
      </c>
    </row>
    <row r="540" spans="1:45" x14ac:dyDescent="0.2">
      <c r="A540" s="9">
        <v>411702</v>
      </c>
      <c r="B540" s="9" t="s">
        <v>157</v>
      </c>
      <c r="C540" s="9" t="s">
        <v>255</v>
      </c>
      <c r="D540" s="9" t="s">
        <v>255</v>
      </c>
      <c r="E540" s="9" t="s">
        <v>255</v>
      </c>
      <c r="F540" s="9" t="s">
        <v>255</v>
      </c>
      <c r="G540" s="9" t="s">
        <v>255</v>
      </c>
      <c r="H540" s="9" t="s">
        <v>163</v>
      </c>
      <c r="I540" s="9" t="s">
        <v>255</v>
      </c>
      <c r="J540" s="9" t="s">
        <v>167</v>
      </c>
      <c r="K540" s="9" t="s">
        <v>255</v>
      </c>
      <c r="L540" s="9" t="s">
        <v>165</v>
      </c>
      <c r="M540" s="9" t="s">
        <v>255</v>
      </c>
      <c r="N540" s="9" t="s">
        <v>167</v>
      </c>
      <c r="O540" s="9" t="s">
        <v>255</v>
      </c>
      <c r="P540" s="9" t="s">
        <v>255</v>
      </c>
      <c r="Q540" s="9" t="s">
        <v>167</v>
      </c>
      <c r="R540" s="9" t="s">
        <v>165</v>
      </c>
      <c r="S540" s="9" t="s">
        <v>165</v>
      </c>
      <c r="T540" s="9" t="s">
        <v>255</v>
      </c>
      <c r="U540" s="9" t="s">
        <v>255</v>
      </c>
      <c r="V540" s="9" t="s">
        <v>255</v>
      </c>
      <c r="W540" s="9" t="s">
        <v>255</v>
      </c>
      <c r="X540" s="9" t="s">
        <v>255</v>
      </c>
      <c r="Y540" s="9" t="s">
        <v>255</v>
      </c>
      <c r="Z540" s="9" t="s">
        <v>255</v>
      </c>
      <c r="AA540" s="9" t="s">
        <v>255</v>
      </c>
      <c r="AB540" s="9" t="s">
        <v>255</v>
      </c>
      <c r="AC540" s="9" t="s">
        <v>255</v>
      </c>
      <c r="AD540" s="9" t="s">
        <v>255</v>
      </c>
      <c r="AE540" s="9" t="s">
        <v>255</v>
      </c>
      <c r="AF540" s="9" t="s">
        <v>255</v>
      </c>
      <c r="AG540" s="9" t="s">
        <v>255</v>
      </c>
      <c r="AH540" s="9" t="s">
        <v>255</v>
      </c>
      <c r="AI540" s="9" t="s">
        <v>255</v>
      </c>
      <c r="AJ540" s="9" t="s">
        <v>255</v>
      </c>
      <c r="AK540" s="9" t="s">
        <v>255</v>
      </c>
      <c r="AL540" s="9" t="s">
        <v>255</v>
      </c>
      <c r="AM540" s="9" t="s">
        <v>255</v>
      </c>
      <c r="AN540" s="9" t="s">
        <v>255</v>
      </c>
      <c r="AO540" s="9" t="s">
        <v>255</v>
      </c>
      <c r="AP540" s="9" t="s">
        <v>255</v>
      </c>
      <c r="AQ540" s="9" t="s">
        <v>255</v>
      </c>
      <c r="AR540" s="9" t="s">
        <v>255</v>
      </c>
    </row>
    <row r="541" spans="1:45" x14ac:dyDescent="0.2">
      <c r="A541" s="9">
        <v>412083</v>
      </c>
      <c r="B541" s="9" t="s">
        <v>157</v>
      </c>
      <c r="C541" s="9" t="s">
        <v>255</v>
      </c>
      <c r="D541" s="9" t="s">
        <v>255</v>
      </c>
      <c r="E541" s="9" t="s">
        <v>255</v>
      </c>
      <c r="F541" s="9" t="s">
        <v>255</v>
      </c>
      <c r="G541" s="9" t="s">
        <v>255</v>
      </c>
      <c r="H541" s="9" t="s">
        <v>255</v>
      </c>
      <c r="I541" s="9" t="s">
        <v>167</v>
      </c>
      <c r="J541" s="9" t="s">
        <v>167</v>
      </c>
      <c r="K541" s="9" t="s">
        <v>255</v>
      </c>
      <c r="L541" s="9" t="s">
        <v>255</v>
      </c>
      <c r="M541" s="9" t="s">
        <v>255</v>
      </c>
      <c r="N541" s="9" t="s">
        <v>163</v>
      </c>
      <c r="O541" s="9" t="s">
        <v>165</v>
      </c>
      <c r="P541" s="9" t="s">
        <v>255</v>
      </c>
      <c r="Q541" s="9" t="s">
        <v>255</v>
      </c>
      <c r="R541" s="9" t="s">
        <v>165</v>
      </c>
      <c r="S541" s="9" t="s">
        <v>163</v>
      </c>
      <c r="T541" s="9" t="s">
        <v>163</v>
      </c>
      <c r="U541" s="9" t="s">
        <v>163</v>
      </c>
      <c r="V541" s="9" t="s">
        <v>255</v>
      </c>
      <c r="W541" s="9" t="s">
        <v>163</v>
      </c>
      <c r="X541" s="9" t="s">
        <v>255</v>
      </c>
      <c r="Y541" s="9" t="s">
        <v>255</v>
      </c>
      <c r="Z541" s="9" t="s">
        <v>255</v>
      </c>
      <c r="AA541" s="9" t="s">
        <v>255</v>
      </c>
      <c r="AB541" s="9" t="s">
        <v>255</v>
      </c>
      <c r="AC541" s="9" t="s">
        <v>255</v>
      </c>
      <c r="AD541" s="9" t="s">
        <v>255</v>
      </c>
      <c r="AE541" s="9" t="s">
        <v>255</v>
      </c>
      <c r="AF541" s="9" t="s">
        <v>255</v>
      </c>
      <c r="AG541" s="9" t="s">
        <v>255</v>
      </c>
      <c r="AH541" s="9" t="s">
        <v>255</v>
      </c>
      <c r="AI541" s="9" t="s">
        <v>255</v>
      </c>
      <c r="AJ541" s="9" t="s">
        <v>255</v>
      </c>
      <c r="AK541" s="9" t="s">
        <v>255</v>
      </c>
      <c r="AL541" s="9" t="s">
        <v>255</v>
      </c>
      <c r="AM541" s="9" t="s">
        <v>255</v>
      </c>
      <c r="AN541" s="9" t="s">
        <v>255</v>
      </c>
      <c r="AO541" s="9" t="s">
        <v>255</v>
      </c>
      <c r="AP541" s="9" t="s">
        <v>255</v>
      </c>
      <c r="AQ541" s="9" t="s">
        <v>255</v>
      </c>
      <c r="AR541" s="9" t="s">
        <v>255</v>
      </c>
    </row>
    <row r="542" spans="1:45" x14ac:dyDescent="0.2">
      <c r="A542" s="9">
        <v>412600</v>
      </c>
      <c r="B542" s="9" t="s">
        <v>157</v>
      </c>
      <c r="C542" s="9" t="s">
        <v>255</v>
      </c>
      <c r="D542" s="9" t="s">
        <v>255</v>
      </c>
      <c r="E542" s="9" t="s">
        <v>255</v>
      </c>
      <c r="F542" s="9" t="s">
        <v>255</v>
      </c>
      <c r="G542" s="9" t="s">
        <v>165</v>
      </c>
      <c r="H542" s="9" t="s">
        <v>255</v>
      </c>
      <c r="I542" s="9" t="s">
        <v>167</v>
      </c>
      <c r="J542" s="9" t="s">
        <v>255</v>
      </c>
      <c r="K542" s="9" t="s">
        <v>163</v>
      </c>
      <c r="L542" s="9" t="s">
        <v>255</v>
      </c>
      <c r="M542" s="9" t="s">
        <v>167</v>
      </c>
      <c r="N542" s="9" t="s">
        <v>163</v>
      </c>
      <c r="O542" s="9" t="s">
        <v>167</v>
      </c>
      <c r="P542" s="9" t="s">
        <v>167</v>
      </c>
      <c r="Q542" s="9" t="s">
        <v>165</v>
      </c>
      <c r="R542" s="9" t="s">
        <v>167</v>
      </c>
      <c r="S542" s="9" t="s">
        <v>255</v>
      </c>
      <c r="T542" s="9" t="s">
        <v>163</v>
      </c>
      <c r="U542" s="9" t="s">
        <v>163</v>
      </c>
      <c r="V542" s="9" t="s">
        <v>167</v>
      </c>
      <c r="W542" s="9" t="s">
        <v>165</v>
      </c>
      <c r="X542" s="9" t="s">
        <v>165</v>
      </c>
      <c r="Y542" s="9" t="s">
        <v>255</v>
      </c>
      <c r="Z542" s="9" t="s">
        <v>255</v>
      </c>
      <c r="AA542" s="9" t="s">
        <v>255</v>
      </c>
      <c r="AB542" s="9" t="s">
        <v>255</v>
      </c>
      <c r="AC542" s="9" t="s">
        <v>255</v>
      </c>
      <c r="AD542" s="9" t="s">
        <v>255</v>
      </c>
      <c r="AE542" s="9" t="s">
        <v>255</v>
      </c>
      <c r="AF542" s="9" t="s">
        <v>255</v>
      </c>
      <c r="AG542" s="9" t="s">
        <v>255</v>
      </c>
      <c r="AH542" s="9" t="s">
        <v>255</v>
      </c>
      <c r="AI542" s="9" t="s">
        <v>255</v>
      </c>
      <c r="AJ542" s="9" t="s">
        <v>255</v>
      </c>
      <c r="AK542" s="9" t="s">
        <v>255</v>
      </c>
      <c r="AL542" s="9" t="s">
        <v>255</v>
      </c>
      <c r="AM542" s="9" t="s">
        <v>255</v>
      </c>
      <c r="AN542" s="9" t="s">
        <v>255</v>
      </c>
      <c r="AO542" s="9" t="s">
        <v>255</v>
      </c>
      <c r="AP542" s="9" t="s">
        <v>255</v>
      </c>
      <c r="AQ542" s="9" t="s">
        <v>255</v>
      </c>
      <c r="AR542" s="9" t="s">
        <v>255</v>
      </c>
    </row>
    <row r="543" spans="1:45" x14ac:dyDescent="0.2">
      <c r="A543" s="9">
        <v>414026</v>
      </c>
      <c r="B543" s="9" t="s">
        <v>157</v>
      </c>
      <c r="C543" s="9" t="s">
        <v>255</v>
      </c>
      <c r="D543" s="9" t="s">
        <v>255</v>
      </c>
      <c r="E543" s="9" t="s">
        <v>255</v>
      </c>
      <c r="F543" s="9" t="s">
        <v>255</v>
      </c>
      <c r="G543" s="9" t="s">
        <v>167</v>
      </c>
      <c r="H543" s="9" t="s">
        <v>167</v>
      </c>
      <c r="I543" s="9" t="s">
        <v>255</v>
      </c>
      <c r="J543" s="9" t="s">
        <v>255</v>
      </c>
      <c r="K543" s="9" t="s">
        <v>163</v>
      </c>
      <c r="L543" s="9" t="s">
        <v>163</v>
      </c>
      <c r="M543" s="9" t="s">
        <v>255</v>
      </c>
      <c r="N543" s="9" t="s">
        <v>167</v>
      </c>
      <c r="O543" s="9" t="s">
        <v>165</v>
      </c>
      <c r="P543" s="9" t="s">
        <v>165</v>
      </c>
      <c r="Q543" s="9" t="s">
        <v>163</v>
      </c>
      <c r="R543" s="9" t="s">
        <v>163</v>
      </c>
      <c r="S543" s="9" t="s">
        <v>163</v>
      </c>
      <c r="T543" s="9" t="s">
        <v>163</v>
      </c>
      <c r="U543" s="9" t="s">
        <v>163</v>
      </c>
      <c r="V543" s="9" t="s">
        <v>163</v>
      </c>
      <c r="W543" s="9" t="s">
        <v>163</v>
      </c>
      <c r="X543" s="9" t="s">
        <v>163</v>
      </c>
      <c r="Y543" s="9" t="s">
        <v>255</v>
      </c>
      <c r="Z543" s="9" t="s">
        <v>255</v>
      </c>
      <c r="AA543" s="9" t="s">
        <v>255</v>
      </c>
      <c r="AB543" s="9" t="s">
        <v>255</v>
      </c>
      <c r="AC543" s="9" t="s">
        <v>255</v>
      </c>
      <c r="AD543" s="9" t="s">
        <v>255</v>
      </c>
      <c r="AE543" s="9" t="s">
        <v>255</v>
      </c>
      <c r="AF543" s="9" t="s">
        <v>255</v>
      </c>
      <c r="AG543" s="9" t="s">
        <v>255</v>
      </c>
      <c r="AH543" s="9" t="s">
        <v>255</v>
      </c>
      <c r="AI543" s="9" t="s">
        <v>255</v>
      </c>
      <c r="AJ543" s="9" t="s">
        <v>255</v>
      </c>
      <c r="AK543" s="9" t="s">
        <v>255</v>
      </c>
      <c r="AL543" s="9" t="s">
        <v>255</v>
      </c>
      <c r="AM543" s="9" t="s">
        <v>255</v>
      </c>
      <c r="AN543" s="9" t="s">
        <v>255</v>
      </c>
      <c r="AO543" s="9" t="s">
        <v>255</v>
      </c>
      <c r="AP543" s="9" t="s">
        <v>255</v>
      </c>
      <c r="AQ543" s="9" t="s">
        <v>255</v>
      </c>
      <c r="AR543" s="9" t="s">
        <v>255</v>
      </c>
    </row>
    <row r="544" spans="1:45" x14ac:dyDescent="0.2">
      <c r="A544" s="9">
        <v>414590</v>
      </c>
      <c r="B544" s="9" t="s">
        <v>157</v>
      </c>
      <c r="C544" s="9" t="s">
        <v>255</v>
      </c>
      <c r="D544" s="9" t="s">
        <v>255</v>
      </c>
      <c r="E544" s="9" t="s">
        <v>255</v>
      </c>
      <c r="F544" s="9" t="s">
        <v>255</v>
      </c>
      <c r="G544" s="9" t="s">
        <v>255</v>
      </c>
      <c r="H544" s="9" t="s">
        <v>255</v>
      </c>
      <c r="I544" s="9" t="s">
        <v>167</v>
      </c>
      <c r="J544" s="9" t="s">
        <v>255</v>
      </c>
      <c r="K544" s="9" t="s">
        <v>255</v>
      </c>
      <c r="L544" s="9" t="s">
        <v>163</v>
      </c>
      <c r="M544" s="9" t="s">
        <v>255</v>
      </c>
      <c r="N544" s="9" t="s">
        <v>255</v>
      </c>
      <c r="O544" s="9" t="s">
        <v>255</v>
      </c>
      <c r="P544" s="9" t="s">
        <v>163</v>
      </c>
      <c r="Q544" s="9" t="s">
        <v>255</v>
      </c>
      <c r="R544" s="9" t="s">
        <v>165</v>
      </c>
      <c r="S544" s="9" t="s">
        <v>255</v>
      </c>
      <c r="T544" s="9" t="s">
        <v>167</v>
      </c>
      <c r="U544" s="9" t="s">
        <v>255</v>
      </c>
      <c r="V544" s="9" t="s">
        <v>255</v>
      </c>
      <c r="W544" s="9" t="s">
        <v>167</v>
      </c>
      <c r="X544" s="9" t="s">
        <v>167</v>
      </c>
      <c r="Y544" s="9" t="s">
        <v>255</v>
      </c>
      <c r="Z544" s="9" t="s">
        <v>255</v>
      </c>
      <c r="AA544" s="9" t="s">
        <v>255</v>
      </c>
      <c r="AB544" s="9" t="s">
        <v>255</v>
      </c>
      <c r="AC544" s="9" t="s">
        <v>255</v>
      </c>
      <c r="AD544" s="9" t="s">
        <v>255</v>
      </c>
      <c r="AE544" s="9" t="s">
        <v>255</v>
      </c>
      <c r="AF544" s="9" t="s">
        <v>255</v>
      </c>
      <c r="AG544" s="9" t="s">
        <v>255</v>
      </c>
      <c r="AH544" s="9" t="s">
        <v>255</v>
      </c>
      <c r="AI544" s="9" t="s">
        <v>255</v>
      </c>
      <c r="AJ544" s="9" t="s">
        <v>255</v>
      </c>
      <c r="AK544" s="9" t="s">
        <v>255</v>
      </c>
      <c r="AL544" s="9" t="s">
        <v>255</v>
      </c>
      <c r="AM544" s="9" t="s">
        <v>255</v>
      </c>
      <c r="AN544" s="9" t="s">
        <v>255</v>
      </c>
      <c r="AO544" s="9" t="s">
        <v>255</v>
      </c>
      <c r="AP544" s="9" t="s">
        <v>255</v>
      </c>
      <c r="AQ544" s="9" t="s">
        <v>255</v>
      </c>
      <c r="AR544" s="9" t="s">
        <v>255</v>
      </c>
    </row>
    <row r="545" spans="1:44" x14ac:dyDescent="0.2">
      <c r="A545" s="9">
        <v>419124</v>
      </c>
      <c r="B545" s="9" t="s">
        <v>157</v>
      </c>
      <c r="C545" s="9" t="s">
        <v>255</v>
      </c>
      <c r="D545" s="9" t="s">
        <v>255</v>
      </c>
      <c r="E545" s="9" t="s">
        <v>255</v>
      </c>
      <c r="F545" s="9" t="s">
        <v>255</v>
      </c>
      <c r="G545" s="9" t="s">
        <v>163</v>
      </c>
      <c r="H545" s="9" t="s">
        <v>255</v>
      </c>
      <c r="I545" s="9" t="s">
        <v>255</v>
      </c>
      <c r="J545" s="9" t="s">
        <v>255</v>
      </c>
      <c r="K545" s="9" t="s">
        <v>255</v>
      </c>
      <c r="L545" s="9" t="s">
        <v>163</v>
      </c>
      <c r="M545" s="9" t="s">
        <v>255</v>
      </c>
      <c r="N545" s="9" t="s">
        <v>165</v>
      </c>
      <c r="O545" s="9" t="s">
        <v>165</v>
      </c>
      <c r="P545" s="9" t="s">
        <v>255</v>
      </c>
      <c r="Q545" s="9" t="s">
        <v>165</v>
      </c>
      <c r="R545" s="9" t="s">
        <v>163</v>
      </c>
      <c r="S545" s="9" t="s">
        <v>163</v>
      </c>
      <c r="T545" s="9" t="s">
        <v>163</v>
      </c>
      <c r="U545" s="9" t="s">
        <v>163</v>
      </c>
      <c r="V545" s="9" t="s">
        <v>163</v>
      </c>
      <c r="W545" s="9" t="s">
        <v>165</v>
      </c>
      <c r="X545" s="9" t="s">
        <v>163</v>
      </c>
      <c r="Y545" s="9" t="s">
        <v>255</v>
      </c>
      <c r="Z545" s="9" t="s">
        <v>255</v>
      </c>
      <c r="AA545" s="9" t="s">
        <v>255</v>
      </c>
      <c r="AB545" s="9" t="s">
        <v>255</v>
      </c>
      <c r="AC545" s="9" t="s">
        <v>255</v>
      </c>
      <c r="AD545" s="9" t="s">
        <v>255</v>
      </c>
      <c r="AE545" s="9" t="s">
        <v>255</v>
      </c>
      <c r="AF545" s="9" t="s">
        <v>255</v>
      </c>
      <c r="AG545" s="9" t="s">
        <v>255</v>
      </c>
      <c r="AH545" s="9" t="s">
        <v>255</v>
      </c>
      <c r="AI545" s="9" t="s">
        <v>255</v>
      </c>
      <c r="AJ545" s="9" t="s">
        <v>255</v>
      </c>
      <c r="AK545" s="9" t="s">
        <v>255</v>
      </c>
      <c r="AL545" s="9" t="s">
        <v>255</v>
      </c>
      <c r="AM545" s="9" t="s">
        <v>255</v>
      </c>
      <c r="AN545" s="9" t="s">
        <v>255</v>
      </c>
      <c r="AO545" s="9" t="s">
        <v>255</v>
      </c>
      <c r="AP545" s="9" t="s">
        <v>255</v>
      </c>
      <c r="AQ545" s="9" t="s">
        <v>255</v>
      </c>
      <c r="AR545" s="9" t="s">
        <v>255</v>
      </c>
    </row>
    <row r="546" spans="1:44" x14ac:dyDescent="0.2">
      <c r="A546" s="9">
        <v>419179</v>
      </c>
      <c r="B546" s="9" t="s">
        <v>157</v>
      </c>
      <c r="C546" s="9" t="s">
        <v>255</v>
      </c>
      <c r="D546" s="9" t="s">
        <v>255</v>
      </c>
      <c r="E546" s="9" t="s">
        <v>255</v>
      </c>
      <c r="F546" s="9" t="s">
        <v>255</v>
      </c>
      <c r="G546" s="9" t="s">
        <v>255</v>
      </c>
      <c r="H546" s="9" t="s">
        <v>255</v>
      </c>
      <c r="I546" s="9" t="s">
        <v>165</v>
      </c>
      <c r="J546" s="9" t="s">
        <v>167</v>
      </c>
      <c r="K546" s="9" t="s">
        <v>255</v>
      </c>
      <c r="L546" s="9" t="s">
        <v>165</v>
      </c>
      <c r="M546" s="9" t="s">
        <v>255</v>
      </c>
      <c r="N546" s="9" t="s">
        <v>167</v>
      </c>
      <c r="O546" s="9" t="s">
        <v>255</v>
      </c>
      <c r="P546" s="9" t="s">
        <v>165</v>
      </c>
      <c r="Q546" s="9" t="s">
        <v>255</v>
      </c>
      <c r="R546" s="9" t="s">
        <v>163</v>
      </c>
      <c r="S546" s="9" t="s">
        <v>255</v>
      </c>
      <c r="T546" s="9" t="s">
        <v>163</v>
      </c>
      <c r="U546" s="9" t="s">
        <v>163</v>
      </c>
      <c r="V546" s="9" t="s">
        <v>255</v>
      </c>
      <c r="W546" s="9" t="s">
        <v>167</v>
      </c>
      <c r="X546" s="9" t="s">
        <v>255</v>
      </c>
      <c r="Y546" s="9" t="s">
        <v>255</v>
      </c>
      <c r="Z546" s="9" t="s">
        <v>255</v>
      </c>
      <c r="AA546" s="9" t="s">
        <v>255</v>
      </c>
      <c r="AB546" s="9" t="s">
        <v>255</v>
      </c>
      <c r="AC546" s="9" t="s">
        <v>255</v>
      </c>
      <c r="AD546" s="9" t="s">
        <v>255</v>
      </c>
      <c r="AE546" s="9" t="s">
        <v>255</v>
      </c>
      <c r="AF546" s="9" t="s">
        <v>255</v>
      </c>
      <c r="AG546" s="9" t="s">
        <v>255</v>
      </c>
      <c r="AH546" s="9" t="s">
        <v>255</v>
      </c>
      <c r="AI546" s="9" t="s">
        <v>255</v>
      </c>
      <c r="AJ546" s="9" t="s">
        <v>255</v>
      </c>
      <c r="AK546" s="9" t="s">
        <v>255</v>
      </c>
      <c r="AL546" s="9" t="s">
        <v>255</v>
      </c>
      <c r="AM546" s="9" t="s">
        <v>255</v>
      </c>
      <c r="AN546" s="9" t="s">
        <v>255</v>
      </c>
      <c r="AO546" s="9" t="s">
        <v>255</v>
      </c>
      <c r="AP546" s="9" t="s">
        <v>255</v>
      </c>
      <c r="AQ546" s="9" t="s">
        <v>255</v>
      </c>
      <c r="AR546" s="9" t="s">
        <v>255</v>
      </c>
    </row>
    <row r="547" spans="1:44" x14ac:dyDescent="0.2">
      <c r="A547" s="9">
        <v>419346</v>
      </c>
      <c r="B547" s="9" t="s">
        <v>157</v>
      </c>
      <c r="C547" s="9" t="s">
        <v>255</v>
      </c>
      <c r="D547" s="9" t="s">
        <v>255</v>
      </c>
      <c r="E547" s="9" t="s">
        <v>255</v>
      </c>
      <c r="F547" s="9" t="s">
        <v>167</v>
      </c>
      <c r="G547" s="9" t="s">
        <v>255</v>
      </c>
      <c r="H547" s="9" t="s">
        <v>167</v>
      </c>
      <c r="I547" s="9" t="s">
        <v>255</v>
      </c>
      <c r="J547" s="9" t="s">
        <v>255</v>
      </c>
      <c r="K547" s="9" t="s">
        <v>255</v>
      </c>
      <c r="L547" s="9" t="s">
        <v>165</v>
      </c>
      <c r="M547" s="9" t="s">
        <v>255</v>
      </c>
      <c r="N547" s="9" t="s">
        <v>255</v>
      </c>
      <c r="O547" s="9" t="s">
        <v>167</v>
      </c>
      <c r="P547" s="9" t="s">
        <v>165</v>
      </c>
      <c r="Q547" s="9" t="s">
        <v>165</v>
      </c>
      <c r="R547" s="9" t="s">
        <v>165</v>
      </c>
      <c r="S547" s="9" t="s">
        <v>165</v>
      </c>
      <c r="T547" s="9" t="s">
        <v>163</v>
      </c>
      <c r="U547" s="9" t="s">
        <v>163</v>
      </c>
      <c r="V547" s="9" t="s">
        <v>165</v>
      </c>
      <c r="W547" s="9" t="s">
        <v>163</v>
      </c>
      <c r="X547" s="9" t="s">
        <v>165</v>
      </c>
      <c r="Y547" s="9" t="s">
        <v>255</v>
      </c>
      <c r="Z547" s="9" t="s">
        <v>255</v>
      </c>
      <c r="AA547" s="9" t="s">
        <v>255</v>
      </c>
      <c r="AB547" s="9" t="s">
        <v>255</v>
      </c>
      <c r="AC547" s="9" t="s">
        <v>255</v>
      </c>
      <c r="AD547" s="9" t="s">
        <v>255</v>
      </c>
      <c r="AE547" s="9" t="s">
        <v>255</v>
      </c>
      <c r="AF547" s="9" t="s">
        <v>255</v>
      </c>
      <c r="AG547" s="9" t="s">
        <v>255</v>
      </c>
      <c r="AH547" s="9" t="s">
        <v>255</v>
      </c>
      <c r="AI547" s="9" t="s">
        <v>255</v>
      </c>
      <c r="AJ547" s="9" t="s">
        <v>255</v>
      </c>
      <c r="AK547" s="9" t="s">
        <v>255</v>
      </c>
      <c r="AL547" s="9" t="s">
        <v>255</v>
      </c>
      <c r="AM547" s="9" t="s">
        <v>255</v>
      </c>
      <c r="AN547" s="9" t="s">
        <v>255</v>
      </c>
      <c r="AO547" s="9" t="s">
        <v>255</v>
      </c>
      <c r="AP547" s="9" t="s">
        <v>255</v>
      </c>
      <c r="AQ547" s="9" t="s">
        <v>255</v>
      </c>
      <c r="AR547" s="9" t="s">
        <v>255</v>
      </c>
    </row>
    <row r="548" spans="1:44" x14ac:dyDescent="0.2">
      <c r="A548" s="9">
        <v>419902</v>
      </c>
      <c r="B548" s="9" t="s">
        <v>157</v>
      </c>
      <c r="C548" s="9" t="s">
        <v>255</v>
      </c>
      <c r="D548" s="9" t="s">
        <v>167</v>
      </c>
      <c r="E548" s="9" t="s">
        <v>255</v>
      </c>
      <c r="F548" s="9" t="s">
        <v>255</v>
      </c>
      <c r="G548" s="9" t="s">
        <v>255</v>
      </c>
      <c r="H548" s="9" t="s">
        <v>255</v>
      </c>
      <c r="I548" s="9" t="s">
        <v>255</v>
      </c>
      <c r="J548" s="9" t="s">
        <v>165</v>
      </c>
      <c r="K548" s="9" t="s">
        <v>255</v>
      </c>
      <c r="L548" s="9" t="s">
        <v>255</v>
      </c>
      <c r="M548" s="9" t="s">
        <v>167</v>
      </c>
      <c r="N548" s="9" t="s">
        <v>165</v>
      </c>
      <c r="O548" s="9" t="s">
        <v>165</v>
      </c>
      <c r="P548" s="9" t="s">
        <v>165</v>
      </c>
      <c r="Q548" s="9" t="s">
        <v>165</v>
      </c>
      <c r="R548" s="9" t="s">
        <v>167</v>
      </c>
      <c r="S548" s="9" t="s">
        <v>255</v>
      </c>
      <c r="T548" s="9" t="s">
        <v>165</v>
      </c>
      <c r="U548" s="9" t="s">
        <v>255</v>
      </c>
      <c r="V548" s="9" t="s">
        <v>255</v>
      </c>
      <c r="W548" s="9" t="s">
        <v>167</v>
      </c>
      <c r="X548" s="9" t="s">
        <v>167</v>
      </c>
      <c r="Y548" s="9" t="s">
        <v>255</v>
      </c>
      <c r="Z548" s="9" t="s">
        <v>255</v>
      </c>
      <c r="AA548" s="9" t="s">
        <v>255</v>
      </c>
      <c r="AB548" s="9" t="s">
        <v>255</v>
      </c>
      <c r="AC548" s="9" t="s">
        <v>255</v>
      </c>
      <c r="AD548" s="9" t="s">
        <v>255</v>
      </c>
      <c r="AE548" s="9" t="s">
        <v>255</v>
      </c>
      <c r="AF548" s="9" t="s">
        <v>255</v>
      </c>
      <c r="AG548" s="9" t="s">
        <v>255</v>
      </c>
      <c r="AH548" s="9" t="s">
        <v>255</v>
      </c>
      <c r="AI548" s="9" t="s">
        <v>255</v>
      </c>
      <c r="AJ548" s="9" t="s">
        <v>255</v>
      </c>
      <c r="AK548" s="9" t="s">
        <v>255</v>
      </c>
      <c r="AL548" s="9" t="s">
        <v>255</v>
      </c>
      <c r="AM548" s="9" t="s">
        <v>255</v>
      </c>
      <c r="AN548" s="9" t="s">
        <v>255</v>
      </c>
      <c r="AO548" s="9" t="s">
        <v>255</v>
      </c>
      <c r="AP548" s="9" t="s">
        <v>255</v>
      </c>
      <c r="AQ548" s="9" t="s">
        <v>255</v>
      </c>
      <c r="AR548" s="9" t="s">
        <v>255</v>
      </c>
    </row>
    <row r="549" spans="1:44" x14ac:dyDescent="0.2">
      <c r="A549" s="9">
        <v>420437</v>
      </c>
      <c r="B549" s="9" t="s">
        <v>157</v>
      </c>
      <c r="C549" s="9" t="s">
        <v>255</v>
      </c>
      <c r="D549" s="9" t="s">
        <v>255</v>
      </c>
      <c r="E549" s="9" t="s">
        <v>255</v>
      </c>
      <c r="F549" s="9" t="s">
        <v>167</v>
      </c>
      <c r="G549" s="9" t="s">
        <v>167</v>
      </c>
      <c r="H549" s="9" t="s">
        <v>255</v>
      </c>
      <c r="I549" s="9" t="s">
        <v>255</v>
      </c>
      <c r="J549" s="9" t="s">
        <v>165</v>
      </c>
      <c r="K549" s="9" t="s">
        <v>167</v>
      </c>
      <c r="L549" s="9" t="s">
        <v>255</v>
      </c>
      <c r="M549" s="9" t="s">
        <v>255</v>
      </c>
      <c r="N549" s="9" t="s">
        <v>165</v>
      </c>
      <c r="O549" s="9" t="s">
        <v>163</v>
      </c>
      <c r="P549" s="9" t="s">
        <v>163</v>
      </c>
      <c r="Q549" s="9" t="s">
        <v>163</v>
      </c>
      <c r="R549" s="9" t="s">
        <v>163</v>
      </c>
      <c r="S549" s="9" t="s">
        <v>165</v>
      </c>
      <c r="T549" s="9" t="s">
        <v>163</v>
      </c>
      <c r="U549" s="9" t="s">
        <v>163</v>
      </c>
      <c r="V549" s="9" t="s">
        <v>163</v>
      </c>
      <c r="W549" s="9" t="s">
        <v>163</v>
      </c>
      <c r="X549" s="9" t="s">
        <v>163</v>
      </c>
      <c r="Y549" s="9" t="s">
        <v>255</v>
      </c>
      <c r="Z549" s="9" t="s">
        <v>255</v>
      </c>
      <c r="AA549" s="9" t="s">
        <v>255</v>
      </c>
      <c r="AB549" s="9" t="s">
        <v>255</v>
      </c>
      <c r="AC549" s="9" t="s">
        <v>255</v>
      </c>
      <c r="AD549" s="9" t="s">
        <v>255</v>
      </c>
      <c r="AE549" s="9" t="s">
        <v>255</v>
      </c>
      <c r="AF549" s="9" t="s">
        <v>255</v>
      </c>
      <c r="AG549" s="9" t="s">
        <v>255</v>
      </c>
      <c r="AH549" s="9" t="s">
        <v>255</v>
      </c>
      <c r="AI549" s="9" t="s">
        <v>255</v>
      </c>
      <c r="AJ549" s="9" t="s">
        <v>255</v>
      </c>
      <c r="AK549" s="9" t="s">
        <v>255</v>
      </c>
      <c r="AL549" s="9" t="s">
        <v>255</v>
      </c>
      <c r="AM549" s="9" t="s">
        <v>255</v>
      </c>
      <c r="AN549" s="9" t="s">
        <v>255</v>
      </c>
      <c r="AO549" s="9" t="s">
        <v>255</v>
      </c>
      <c r="AP549" s="9" t="s">
        <v>255</v>
      </c>
      <c r="AQ549" s="9" t="s">
        <v>255</v>
      </c>
      <c r="AR549" s="9" t="s">
        <v>255</v>
      </c>
    </row>
    <row r="550" spans="1:44" x14ac:dyDescent="0.2">
      <c r="A550" s="9">
        <v>420580</v>
      </c>
      <c r="B550" s="9" t="s">
        <v>157</v>
      </c>
      <c r="C550" s="9" t="s">
        <v>255</v>
      </c>
      <c r="D550" s="9" t="s">
        <v>255</v>
      </c>
      <c r="E550" s="9" t="s">
        <v>167</v>
      </c>
      <c r="F550" s="9" t="s">
        <v>255</v>
      </c>
      <c r="G550" s="9" t="s">
        <v>255</v>
      </c>
      <c r="H550" s="9" t="s">
        <v>255</v>
      </c>
      <c r="I550" s="9" t="s">
        <v>255</v>
      </c>
      <c r="J550" s="9" t="s">
        <v>255</v>
      </c>
      <c r="K550" s="9" t="s">
        <v>167</v>
      </c>
      <c r="L550" s="9" t="s">
        <v>167</v>
      </c>
      <c r="M550" s="9" t="s">
        <v>255</v>
      </c>
      <c r="N550" s="9" t="s">
        <v>167</v>
      </c>
      <c r="O550" s="9" t="s">
        <v>167</v>
      </c>
      <c r="P550" s="9" t="s">
        <v>163</v>
      </c>
      <c r="Q550" s="9" t="s">
        <v>163</v>
      </c>
      <c r="R550" s="9" t="s">
        <v>163</v>
      </c>
      <c r="S550" s="9" t="s">
        <v>255</v>
      </c>
      <c r="T550" s="9" t="s">
        <v>163</v>
      </c>
      <c r="U550" s="9" t="s">
        <v>163</v>
      </c>
      <c r="V550" s="9" t="s">
        <v>165</v>
      </c>
      <c r="W550" s="9" t="s">
        <v>163</v>
      </c>
      <c r="X550" s="9" t="s">
        <v>167</v>
      </c>
      <c r="Y550" s="9" t="s">
        <v>255</v>
      </c>
      <c r="Z550" s="9" t="s">
        <v>255</v>
      </c>
      <c r="AA550" s="9" t="s">
        <v>255</v>
      </c>
      <c r="AB550" s="9" t="s">
        <v>255</v>
      </c>
      <c r="AC550" s="9" t="s">
        <v>255</v>
      </c>
      <c r="AD550" s="9" t="s">
        <v>255</v>
      </c>
      <c r="AE550" s="9" t="s">
        <v>255</v>
      </c>
      <c r="AF550" s="9" t="s">
        <v>255</v>
      </c>
      <c r="AG550" s="9" t="s">
        <v>255</v>
      </c>
      <c r="AH550" s="9" t="s">
        <v>255</v>
      </c>
      <c r="AI550" s="9" t="s">
        <v>255</v>
      </c>
      <c r="AJ550" s="9" t="s">
        <v>255</v>
      </c>
      <c r="AK550" s="9" t="s">
        <v>255</v>
      </c>
      <c r="AL550" s="9" t="s">
        <v>255</v>
      </c>
      <c r="AM550" s="9" t="s">
        <v>255</v>
      </c>
      <c r="AN550" s="9" t="s">
        <v>255</v>
      </c>
      <c r="AO550" s="9" t="s">
        <v>255</v>
      </c>
      <c r="AP550" s="9" t="s">
        <v>255</v>
      </c>
      <c r="AQ550" s="9" t="s">
        <v>255</v>
      </c>
      <c r="AR550" s="9" t="s">
        <v>255</v>
      </c>
    </row>
    <row r="551" spans="1:44" x14ac:dyDescent="0.2">
      <c r="A551" s="9">
        <v>420602</v>
      </c>
      <c r="B551" s="9" t="s">
        <v>157</v>
      </c>
      <c r="C551" s="9" t="s">
        <v>255</v>
      </c>
      <c r="D551" s="9" t="s">
        <v>255</v>
      </c>
      <c r="E551" s="9" t="s">
        <v>255</v>
      </c>
      <c r="F551" s="9" t="s">
        <v>255</v>
      </c>
      <c r="G551" s="9" t="s">
        <v>255</v>
      </c>
      <c r="H551" s="9" t="s">
        <v>255</v>
      </c>
      <c r="I551" s="9" t="s">
        <v>167</v>
      </c>
      <c r="J551" s="9" t="s">
        <v>255</v>
      </c>
      <c r="K551" s="9" t="s">
        <v>255</v>
      </c>
      <c r="L551" s="9" t="s">
        <v>255</v>
      </c>
      <c r="M551" s="9" t="s">
        <v>255</v>
      </c>
      <c r="N551" s="9" t="s">
        <v>167</v>
      </c>
      <c r="O551" s="9" t="s">
        <v>167</v>
      </c>
      <c r="P551" s="9" t="s">
        <v>167</v>
      </c>
      <c r="Q551" s="9" t="s">
        <v>165</v>
      </c>
      <c r="R551" s="9" t="s">
        <v>163</v>
      </c>
      <c r="S551" s="9" t="s">
        <v>255</v>
      </c>
      <c r="T551" s="9" t="s">
        <v>163</v>
      </c>
      <c r="U551" s="9" t="s">
        <v>163</v>
      </c>
      <c r="V551" s="9" t="s">
        <v>163</v>
      </c>
      <c r="W551" s="9" t="s">
        <v>165</v>
      </c>
      <c r="X551" s="9" t="s">
        <v>165</v>
      </c>
      <c r="Y551" s="9" t="s">
        <v>255</v>
      </c>
      <c r="Z551" s="9" t="s">
        <v>255</v>
      </c>
      <c r="AA551" s="9" t="s">
        <v>255</v>
      </c>
      <c r="AB551" s="9" t="s">
        <v>255</v>
      </c>
      <c r="AC551" s="9" t="s">
        <v>255</v>
      </c>
      <c r="AD551" s="9" t="s">
        <v>255</v>
      </c>
      <c r="AE551" s="9" t="s">
        <v>255</v>
      </c>
      <c r="AF551" s="9" t="s">
        <v>255</v>
      </c>
      <c r="AG551" s="9" t="s">
        <v>255</v>
      </c>
      <c r="AH551" s="9" t="s">
        <v>255</v>
      </c>
      <c r="AI551" s="9" t="s">
        <v>255</v>
      </c>
      <c r="AJ551" s="9" t="s">
        <v>255</v>
      </c>
      <c r="AK551" s="9" t="s">
        <v>255</v>
      </c>
      <c r="AL551" s="9" t="s">
        <v>255</v>
      </c>
      <c r="AM551" s="9" t="s">
        <v>255</v>
      </c>
      <c r="AN551" s="9" t="s">
        <v>255</v>
      </c>
      <c r="AO551" s="9" t="s">
        <v>255</v>
      </c>
      <c r="AP551" s="9" t="s">
        <v>255</v>
      </c>
      <c r="AQ551" s="9" t="s">
        <v>255</v>
      </c>
      <c r="AR551" s="9" t="s">
        <v>255</v>
      </c>
    </row>
    <row r="552" spans="1:44" x14ac:dyDescent="0.2">
      <c r="A552" s="9">
        <v>421740</v>
      </c>
      <c r="B552" s="9" t="s">
        <v>157</v>
      </c>
      <c r="C552" s="9" t="s">
        <v>167</v>
      </c>
      <c r="D552" s="9" t="s">
        <v>255</v>
      </c>
      <c r="E552" s="9" t="s">
        <v>255</v>
      </c>
      <c r="F552" s="9" t="s">
        <v>255</v>
      </c>
      <c r="G552" s="9" t="s">
        <v>255</v>
      </c>
      <c r="H552" s="9" t="s">
        <v>167</v>
      </c>
      <c r="I552" s="9" t="s">
        <v>167</v>
      </c>
      <c r="J552" s="9" t="s">
        <v>255</v>
      </c>
      <c r="K552" s="9" t="s">
        <v>255</v>
      </c>
      <c r="L552" s="9" t="s">
        <v>163</v>
      </c>
      <c r="M552" s="9" t="s">
        <v>255</v>
      </c>
      <c r="N552" s="9" t="s">
        <v>163</v>
      </c>
      <c r="O552" s="9" t="s">
        <v>255</v>
      </c>
      <c r="P552" s="9" t="s">
        <v>167</v>
      </c>
      <c r="Q552" s="9" t="s">
        <v>255</v>
      </c>
      <c r="R552" s="9" t="s">
        <v>163</v>
      </c>
      <c r="S552" s="9" t="s">
        <v>163</v>
      </c>
      <c r="T552" s="9" t="s">
        <v>163</v>
      </c>
      <c r="U552" s="9" t="s">
        <v>163</v>
      </c>
      <c r="V552" s="9" t="s">
        <v>255</v>
      </c>
      <c r="W552" s="9" t="s">
        <v>163</v>
      </c>
      <c r="X552" s="9" t="s">
        <v>255</v>
      </c>
      <c r="Y552" s="9" t="s">
        <v>255</v>
      </c>
      <c r="Z552" s="9" t="s">
        <v>255</v>
      </c>
      <c r="AA552" s="9" t="s">
        <v>255</v>
      </c>
      <c r="AB552" s="9" t="s">
        <v>255</v>
      </c>
      <c r="AC552" s="9" t="s">
        <v>255</v>
      </c>
      <c r="AD552" s="9" t="s">
        <v>255</v>
      </c>
      <c r="AE552" s="9" t="s">
        <v>255</v>
      </c>
      <c r="AF552" s="9" t="s">
        <v>255</v>
      </c>
      <c r="AG552" s="9" t="s">
        <v>255</v>
      </c>
      <c r="AH552" s="9" t="s">
        <v>255</v>
      </c>
      <c r="AI552" s="9" t="s">
        <v>255</v>
      </c>
      <c r="AJ552" s="9" t="s">
        <v>255</v>
      </c>
      <c r="AK552" s="9" t="s">
        <v>255</v>
      </c>
      <c r="AL552" s="9" t="s">
        <v>255</v>
      </c>
      <c r="AM552" s="9" t="s">
        <v>255</v>
      </c>
      <c r="AN552" s="9" t="s">
        <v>255</v>
      </c>
      <c r="AO552" s="9" t="s">
        <v>255</v>
      </c>
      <c r="AP552" s="9" t="s">
        <v>255</v>
      </c>
      <c r="AQ552" s="9" t="s">
        <v>255</v>
      </c>
      <c r="AR552" s="9" t="s">
        <v>255</v>
      </c>
    </row>
    <row r="553" spans="1:44" x14ac:dyDescent="0.2">
      <c r="A553" s="9">
        <v>422506</v>
      </c>
      <c r="B553" s="9" t="s">
        <v>157</v>
      </c>
      <c r="C553" s="9" t="s">
        <v>255</v>
      </c>
      <c r="D553" s="9" t="s">
        <v>255</v>
      </c>
      <c r="E553" s="9" t="s">
        <v>255</v>
      </c>
      <c r="F553" s="9" t="s">
        <v>255</v>
      </c>
      <c r="G553" s="9" t="s">
        <v>255</v>
      </c>
      <c r="H553" s="9" t="s">
        <v>167</v>
      </c>
      <c r="I553" s="9" t="s">
        <v>255</v>
      </c>
      <c r="J553" s="9" t="s">
        <v>255</v>
      </c>
      <c r="K553" s="9" t="s">
        <v>167</v>
      </c>
      <c r="L553" s="9" t="s">
        <v>165</v>
      </c>
      <c r="M553" s="9" t="s">
        <v>255</v>
      </c>
      <c r="N553" s="9" t="s">
        <v>167</v>
      </c>
      <c r="O553" s="9" t="s">
        <v>255</v>
      </c>
      <c r="P553" s="9" t="s">
        <v>255</v>
      </c>
      <c r="Q553" s="9" t="s">
        <v>255</v>
      </c>
      <c r="R553" s="9" t="s">
        <v>163</v>
      </c>
      <c r="S553" s="9" t="s">
        <v>163</v>
      </c>
      <c r="T553" s="9" t="s">
        <v>255</v>
      </c>
      <c r="U553" s="9" t="s">
        <v>255</v>
      </c>
      <c r="V553" s="9" t="s">
        <v>167</v>
      </c>
      <c r="W553" s="9" t="s">
        <v>255</v>
      </c>
      <c r="X553" s="9" t="s">
        <v>255</v>
      </c>
      <c r="Y553" s="9" t="s">
        <v>255</v>
      </c>
      <c r="Z553" s="9" t="s">
        <v>255</v>
      </c>
      <c r="AA553" s="9" t="s">
        <v>255</v>
      </c>
      <c r="AB553" s="9" t="s">
        <v>255</v>
      </c>
      <c r="AC553" s="9" t="s">
        <v>255</v>
      </c>
      <c r="AD553" s="9" t="s">
        <v>255</v>
      </c>
      <c r="AE553" s="9" t="s">
        <v>255</v>
      </c>
      <c r="AF553" s="9" t="s">
        <v>255</v>
      </c>
      <c r="AG553" s="9" t="s">
        <v>255</v>
      </c>
      <c r="AH553" s="9" t="s">
        <v>255</v>
      </c>
      <c r="AI553" s="9" t="s">
        <v>255</v>
      </c>
      <c r="AJ553" s="9" t="s">
        <v>255</v>
      </c>
      <c r="AK553" s="9" t="s">
        <v>255</v>
      </c>
      <c r="AL553" s="9" t="s">
        <v>255</v>
      </c>
      <c r="AM553" s="9" t="s">
        <v>255</v>
      </c>
      <c r="AN553" s="9" t="s">
        <v>255</v>
      </c>
      <c r="AO553" s="9" t="s">
        <v>255</v>
      </c>
      <c r="AP553" s="9" t="s">
        <v>255</v>
      </c>
      <c r="AQ553" s="9" t="s">
        <v>255</v>
      </c>
      <c r="AR553" s="9" t="s">
        <v>255</v>
      </c>
    </row>
    <row r="554" spans="1:44" x14ac:dyDescent="0.2">
      <c r="A554" s="9">
        <v>422644</v>
      </c>
      <c r="B554" s="9" t="s">
        <v>157</v>
      </c>
      <c r="C554" s="9" t="s">
        <v>255</v>
      </c>
      <c r="D554" s="9" t="s">
        <v>255</v>
      </c>
      <c r="E554" s="9" t="s">
        <v>255</v>
      </c>
      <c r="F554" s="9" t="s">
        <v>255</v>
      </c>
      <c r="G554" s="9" t="s">
        <v>255</v>
      </c>
      <c r="H554" s="9" t="s">
        <v>255</v>
      </c>
      <c r="I554" s="9" t="s">
        <v>163</v>
      </c>
      <c r="J554" s="9" t="s">
        <v>255</v>
      </c>
      <c r="K554" s="9" t="s">
        <v>255</v>
      </c>
      <c r="L554" s="9" t="s">
        <v>165</v>
      </c>
      <c r="M554" s="9" t="s">
        <v>255</v>
      </c>
      <c r="N554" s="9" t="s">
        <v>163</v>
      </c>
      <c r="O554" s="9" t="s">
        <v>163</v>
      </c>
      <c r="P554" s="9" t="s">
        <v>163</v>
      </c>
      <c r="Q554" s="9" t="s">
        <v>163</v>
      </c>
      <c r="R554" s="9" t="s">
        <v>163</v>
      </c>
      <c r="S554" s="9" t="s">
        <v>163</v>
      </c>
      <c r="T554" s="9" t="s">
        <v>163</v>
      </c>
      <c r="U554" s="9" t="s">
        <v>163</v>
      </c>
      <c r="V554" s="9" t="s">
        <v>163</v>
      </c>
      <c r="W554" s="9" t="s">
        <v>163</v>
      </c>
      <c r="X554" s="9" t="s">
        <v>163</v>
      </c>
      <c r="Y554" s="9" t="s">
        <v>255</v>
      </c>
      <c r="Z554" s="9" t="s">
        <v>255</v>
      </c>
      <c r="AA554" s="9" t="s">
        <v>255</v>
      </c>
      <c r="AB554" s="9" t="s">
        <v>255</v>
      </c>
      <c r="AC554" s="9" t="s">
        <v>255</v>
      </c>
      <c r="AD554" s="9" t="s">
        <v>255</v>
      </c>
      <c r="AE554" s="9" t="s">
        <v>255</v>
      </c>
      <c r="AF554" s="9" t="s">
        <v>255</v>
      </c>
      <c r="AG554" s="9" t="s">
        <v>255</v>
      </c>
      <c r="AH554" s="9" t="s">
        <v>255</v>
      </c>
      <c r="AI554" s="9" t="s">
        <v>255</v>
      </c>
      <c r="AJ554" s="9" t="s">
        <v>255</v>
      </c>
      <c r="AK554" s="9" t="s">
        <v>255</v>
      </c>
      <c r="AL554" s="9" t="s">
        <v>255</v>
      </c>
      <c r="AM554" s="9" t="s">
        <v>255</v>
      </c>
      <c r="AN554" s="9" t="s">
        <v>255</v>
      </c>
      <c r="AO554" s="9" t="s">
        <v>255</v>
      </c>
      <c r="AP554" s="9" t="s">
        <v>255</v>
      </c>
      <c r="AQ554" s="9" t="s">
        <v>255</v>
      </c>
      <c r="AR554" s="9" t="s">
        <v>255</v>
      </c>
    </row>
    <row r="555" spans="1:44" x14ac:dyDescent="0.2">
      <c r="A555" s="9">
        <v>422737</v>
      </c>
      <c r="B555" s="9" t="s">
        <v>157</v>
      </c>
      <c r="C555" s="9" t="s">
        <v>255</v>
      </c>
      <c r="D555" s="9" t="s">
        <v>255</v>
      </c>
      <c r="E555" s="9" t="s">
        <v>255</v>
      </c>
      <c r="F555" s="9" t="s">
        <v>255</v>
      </c>
      <c r="G555" s="9" t="s">
        <v>255</v>
      </c>
      <c r="H555" s="9" t="s">
        <v>255</v>
      </c>
      <c r="I555" s="9" t="s">
        <v>255</v>
      </c>
      <c r="J555" s="9" t="s">
        <v>255</v>
      </c>
      <c r="K555" s="9" t="s">
        <v>255</v>
      </c>
      <c r="L555" s="9" t="s">
        <v>255</v>
      </c>
      <c r="M555" s="9" t="s">
        <v>255</v>
      </c>
      <c r="N555" s="9" t="s">
        <v>167</v>
      </c>
      <c r="O555" s="9" t="s">
        <v>255</v>
      </c>
      <c r="P555" s="9" t="s">
        <v>255</v>
      </c>
      <c r="Q555" s="9" t="s">
        <v>167</v>
      </c>
      <c r="R555" s="9" t="s">
        <v>255</v>
      </c>
      <c r="S555" s="9" t="s">
        <v>255</v>
      </c>
      <c r="T555" s="9" t="s">
        <v>165</v>
      </c>
      <c r="U555" s="9" t="s">
        <v>167</v>
      </c>
      <c r="V555" s="9" t="s">
        <v>255</v>
      </c>
      <c r="W555" s="9" t="s">
        <v>255</v>
      </c>
      <c r="X555" s="9" t="s">
        <v>167</v>
      </c>
      <c r="Y555" s="9" t="s">
        <v>255</v>
      </c>
      <c r="Z555" s="9" t="s">
        <v>255</v>
      </c>
      <c r="AA555" s="9" t="s">
        <v>255</v>
      </c>
      <c r="AB555" s="9" t="s">
        <v>255</v>
      </c>
      <c r="AC555" s="9" t="s">
        <v>255</v>
      </c>
      <c r="AD555" s="9" t="s">
        <v>255</v>
      </c>
      <c r="AE555" s="9" t="s">
        <v>255</v>
      </c>
      <c r="AF555" s="9" t="s">
        <v>255</v>
      </c>
      <c r="AG555" s="9" t="s">
        <v>255</v>
      </c>
      <c r="AH555" s="9" t="s">
        <v>255</v>
      </c>
      <c r="AI555" s="9" t="s">
        <v>255</v>
      </c>
      <c r="AJ555" s="9" t="s">
        <v>255</v>
      </c>
      <c r="AK555" s="9" t="s">
        <v>255</v>
      </c>
      <c r="AL555" s="9" t="s">
        <v>255</v>
      </c>
      <c r="AM555" s="9" t="s">
        <v>255</v>
      </c>
      <c r="AN555" s="9" t="s">
        <v>255</v>
      </c>
      <c r="AO555" s="9" t="s">
        <v>255</v>
      </c>
      <c r="AP555" s="9" t="s">
        <v>255</v>
      </c>
      <c r="AQ555" s="9" t="s">
        <v>255</v>
      </c>
      <c r="AR555" s="9" t="s">
        <v>255</v>
      </c>
    </row>
    <row r="556" spans="1:44" x14ac:dyDescent="0.2">
      <c r="A556" s="9">
        <v>422848</v>
      </c>
      <c r="B556" s="9" t="s">
        <v>157</v>
      </c>
      <c r="C556" s="9" t="s">
        <v>255</v>
      </c>
      <c r="D556" s="9" t="s">
        <v>167</v>
      </c>
      <c r="E556" s="9" t="s">
        <v>255</v>
      </c>
      <c r="F556" s="9" t="s">
        <v>255</v>
      </c>
      <c r="G556" s="9" t="s">
        <v>255</v>
      </c>
      <c r="H556" s="9" t="s">
        <v>255</v>
      </c>
      <c r="I556" s="9" t="s">
        <v>255</v>
      </c>
      <c r="J556" s="9" t="s">
        <v>255</v>
      </c>
      <c r="K556" s="9" t="s">
        <v>255</v>
      </c>
      <c r="L556" s="9" t="s">
        <v>255</v>
      </c>
      <c r="M556" s="9" t="s">
        <v>255</v>
      </c>
      <c r="N556" s="9" t="s">
        <v>255</v>
      </c>
      <c r="O556" s="9" t="s">
        <v>255</v>
      </c>
      <c r="P556" s="9" t="s">
        <v>255</v>
      </c>
      <c r="Q556" s="9" t="s">
        <v>167</v>
      </c>
      <c r="R556" s="9" t="s">
        <v>165</v>
      </c>
      <c r="S556" s="9" t="s">
        <v>255</v>
      </c>
      <c r="T556" s="9" t="s">
        <v>165</v>
      </c>
      <c r="U556" s="9" t="s">
        <v>167</v>
      </c>
      <c r="V556" s="9" t="s">
        <v>167</v>
      </c>
      <c r="W556" s="9" t="s">
        <v>255</v>
      </c>
      <c r="X556" s="9" t="s">
        <v>255</v>
      </c>
      <c r="Y556" s="9" t="s">
        <v>255</v>
      </c>
      <c r="Z556" s="9" t="s">
        <v>255</v>
      </c>
      <c r="AA556" s="9" t="s">
        <v>255</v>
      </c>
      <c r="AB556" s="9" t="s">
        <v>255</v>
      </c>
      <c r="AC556" s="9" t="s">
        <v>255</v>
      </c>
      <c r="AD556" s="9" t="s">
        <v>255</v>
      </c>
      <c r="AE556" s="9" t="s">
        <v>255</v>
      </c>
      <c r="AF556" s="9" t="s">
        <v>255</v>
      </c>
      <c r="AG556" s="9" t="s">
        <v>255</v>
      </c>
      <c r="AH556" s="9" t="s">
        <v>255</v>
      </c>
      <c r="AI556" s="9" t="s">
        <v>255</v>
      </c>
      <c r="AJ556" s="9" t="s">
        <v>255</v>
      </c>
      <c r="AK556" s="9" t="s">
        <v>255</v>
      </c>
      <c r="AL556" s="9" t="s">
        <v>255</v>
      </c>
      <c r="AM556" s="9" t="s">
        <v>255</v>
      </c>
      <c r="AN556" s="9" t="s">
        <v>255</v>
      </c>
      <c r="AO556" s="9" t="s">
        <v>255</v>
      </c>
      <c r="AP556" s="9" t="s">
        <v>255</v>
      </c>
      <c r="AQ556" s="9" t="s">
        <v>255</v>
      </c>
      <c r="AR556" s="9" t="s">
        <v>255</v>
      </c>
    </row>
    <row r="557" spans="1:44" x14ac:dyDescent="0.2">
      <c r="A557" s="9">
        <v>422857</v>
      </c>
      <c r="B557" s="9" t="s">
        <v>157</v>
      </c>
      <c r="C557" s="9" t="s">
        <v>255</v>
      </c>
      <c r="D557" s="9" t="s">
        <v>167</v>
      </c>
      <c r="E557" s="9" t="s">
        <v>255</v>
      </c>
      <c r="F557" s="9" t="s">
        <v>255</v>
      </c>
      <c r="G557" s="9" t="s">
        <v>255</v>
      </c>
      <c r="H557" s="9" t="s">
        <v>255</v>
      </c>
      <c r="I557" s="9" t="s">
        <v>255</v>
      </c>
      <c r="J557" s="9" t="s">
        <v>167</v>
      </c>
      <c r="K557" s="9" t="s">
        <v>255</v>
      </c>
      <c r="L557" s="9" t="s">
        <v>255</v>
      </c>
      <c r="M557" s="9" t="s">
        <v>255</v>
      </c>
      <c r="N557" s="9" t="s">
        <v>255</v>
      </c>
      <c r="O557" s="9" t="s">
        <v>255</v>
      </c>
      <c r="P557" s="9" t="s">
        <v>163</v>
      </c>
      <c r="Q557" s="9" t="s">
        <v>165</v>
      </c>
      <c r="R557" s="9" t="s">
        <v>163</v>
      </c>
      <c r="S557" s="9" t="s">
        <v>255</v>
      </c>
      <c r="T557" s="9" t="s">
        <v>163</v>
      </c>
      <c r="U557" s="9" t="s">
        <v>163</v>
      </c>
      <c r="V557" s="9" t="s">
        <v>255</v>
      </c>
      <c r="W557" s="9" t="s">
        <v>163</v>
      </c>
      <c r="X557" s="9" t="s">
        <v>163</v>
      </c>
      <c r="Y557" s="9" t="s">
        <v>255</v>
      </c>
      <c r="Z557" s="9" t="s">
        <v>255</v>
      </c>
      <c r="AA557" s="9" t="s">
        <v>255</v>
      </c>
      <c r="AB557" s="9" t="s">
        <v>255</v>
      </c>
      <c r="AC557" s="9" t="s">
        <v>255</v>
      </c>
      <c r="AD557" s="9" t="s">
        <v>255</v>
      </c>
      <c r="AE557" s="9" t="s">
        <v>255</v>
      </c>
      <c r="AF557" s="9" t="s">
        <v>255</v>
      </c>
      <c r="AG557" s="9" t="s">
        <v>255</v>
      </c>
      <c r="AH557" s="9" t="s">
        <v>255</v>
      </c>
      <c r="AI557" s="9" t="s">
        <v>255</v>
      </c>
      <c r="AJ557" s="9" t="s">
        <v>255</v>
      </c>
      <c r="AK557" s="9" t="s">
        <v>255</v>
      </c>
      <c r="AL557" s="9" t="s">
        <v>255</v>
      </c>
      <c r="AM557" s="9" t="s">
        <v>255</v>
      </c>
      <c r="AN557" s="9" t="s">
        <v>255</v>
      </c>
      <c r="AO557" s="9" t="s">
        <v>255</v>
      </c>
      <c r="AP557" s="9" t="s">
        <v>255</v>
      </c>
      <c r="AQ557" s="9" t="s">
        <v>255</v>
      </c>
      <c r="AR557" s="9" t="s">
        <v>255</v>
      </c>
    </row>
    <row r="558" spans="1:44" x14ac:dyDescent="0.2">
      <c r="A558" s="9">
        <v>422955</v>
      </c>
      <c r="B558" s="9" t="s">
        <v>157</v>
      </c>
      <c r="C558" s="9" t="s">
        <v>255</v>
      </c>
      <c r="D558" s="9" t="s">
        <v>255</v>
      </c>
      <c r="E558" s="9" t="s">
        <v>255</v>
      </c>
      <c r="F558" s="9" t="s">
        <v>255</v>
      </c>
      <c r="G558" s="9" t="s">
        <v>255</v>
      </c>
      <c r="H558" s="9" t="s">
        <v>167</v>
      </c>
      <c r="I558" s="9" t="s">
        <v>255</v>
      </c>
      <c r="J558" s="9" t="s">
        <v>255</v>
      </c>
      <c r="K558" s="9" t="s">
        <v>255</v>
      </c>
      <c r="L558" s="9" t="s">
        <v>167</v>
      </c>
      <c r="M558" s="9" t="s">
        <v>255</v>
      </c>
      <c r="N558" s="9" t="s">
        <v>167</v>
      </c>
      <c r="O558" s="9" t="s">
        <v>255</v>
      </c>
      <c r="P558" s="9" t="s">
        <v>255</v>
      </c>
      <c r="Q558" s="9" t="s">
        <v>167</v>
      </c>
      <c r="R558" s="9" t="s">
        <v>255</v>
      </c>
      <c r="S558" s="9" t="s">
        <v>167</v>
      </c>
      <c r="T558" s="9" t="s">
        <v>255</v>
      </c>
      <c r="U558" s="9" t="s">
        <v>255</v>
      </c>
      <c r="V558" s="9" t="s">
        <v>255</v>
      </c>
      <c r="W558" s="9" t="s">
        <v>255</v>
      </c>
      <c r="X558" s="9" t="s">
        <v>167</v>
      </c>
      <c r="Y558" s="9" t="s">
        <v>255</v>
      </c>
      <c r="Z558" s="9" t="s">
        <v>255</v>
      </c>
      <c r="AA558" s="9" t="s">
        <v>255</v>
      </c>
      <c r="AB558" s="9" t="s">
        <v>255</v>
      </c>
      <c r="AC558" s="9" t="s">
        <v>255</v>
      </c>
      <c r="AD558" s="9" t="s">
        <v>255</v>
      </c>
      <c r="AE558" s="9" t="s">
        <v>255</v>
      </c>
      <c r="AF558" s="9" t="s">
        <v>255</v>
      </c>
      <c r="AG558" s="9" t="s">
        <v>255</v>
      </c>
      <c r="AH558" s="9" t="s">
        <v>255</v>
      </c>
      <c r="AI558" s="9" t="s">
        <v>255</v>
      </c>
      <c r="AJ558" s="9" t="s">
        <v>255</v>
      </c>
      <c r="AK558" s="9" t="s">
        <v>255</v>
      </c>
      <c r="AL558" s="9" t="s">
        <v>255</v>
      </c>
      <c r="AM558" s="9" t="s">
        <v>255</v>
      </c>
      <c r="AN558" s="9" t="s">
        <v>255</v>
      </c>
      <c r="AO558" s="9" t="s">
        <v>255</v>
      </c>
      <c r="AP558" s="9" t="s">
        <v>255</v>
      </c>
      <c r="AQ558" s="9" t="s">
        <v>255</v>
      </c>
      <c r="AR558" s="9" t="s">
        <v>255</v>
      </c>
    </row>
    <row r="559" spans="1:44" x14ac:dyDescent="0.2">
      <c r="A559" s="9">
        <v>423228</v>
      </c>
      <c r="B559" s="9" t="s">
        <v>157</v>
      </c>
      <c r="C559" s="9" t="s">
        <v>167</v>
      </c>
      <c r="D559" s="9" t="s">
        <v>167</v>
      </c>
      <c r="E559" s="9" t="s">
        <v>255</v>
      </c>
      <c r="F559" s="9" t="s">
        <v>255</v>
      </c>
      <c r="G559" s="9" t="s">
        <v>255</v>
      </c>
      <c r="H559" s="9" t="s">
        <v>255</v>
      </c>
      <c r="I559" s="9" t="s">
        <v>167</v>
      </c>
      <c r="J559" s="9" t="s">
        <v>255</v>
      </c>
      <c r="K559" s="9" t="s">
        <v>255</v>
      </c>
      <c r="L559" s="9" t="s">
        <v>255</v>
      </c>
      <c r="M559" s="9" t="s">
        <v>255</v>
      </c>
      <c r="N559" s="9" t="s">
        <v>167</v>
      </c>
      <c r="O559" s="9" t="s">
        <v>167</v>
      </c>
      <c r="P559" s="9" t="s">
        <v>163</v>
      </c>
      <c r="Q559" s="9" t="s">
        <v>165</v>
      </c>
      <c r="R559" s="9" t="s">
        <v>255</v>
      </c>
      <c r="S559" s="9" t="s">
        <v>255</v>
      </c>
      <c r="T559" s="9" t="s">
        <v>163</v>
      </c>
      <c r="U559" s="9" t="s">
        <v>163</v>
      </c>
      <c r="V559" s="9" t="s">
        <v>163</v>
      </c>
      <c r="W559" s="9" t="s">
        <v>255</v>
      </c>
      <c r="X559" s="9" t="s">
        <v>163</v>
      </c>
      <c r="Y559" s="9" t="s">
        <v>255</v>
      </c>
      <c r="Z559" s="9" t="s">
        <v>255</v>
      </c>
      <c r="AA559" s="9" t="s">
        <v>255</v>
      </c>
      <c r="AB559" s="9" t="s">
        <v>255</v>
      </c>
      <c r="AC559" s="9" t="s">
        <v>255</v>
      </c>
      <c r="AD559" s="9" t="s">
        <v>255</v>
      </c>
      <c r="AE559" s="9" t="s">
        <v>255</v>
      </c>
      <c r="AF559" s="9" t="s">
        <v>255</v>
      </c>
      <c r="AG559" s="9" t="s">
        <v>255</v>
      </c>
      <c r="AH559" s="9" t="s">
        <v>255</v>
      </c>
      <c r="AI559" s="9" t="s">
        <v>255</v>
      </c>
      <c r="AJ559" s="9" t="s">
        <v>255</v>
      </c>
      <c r="AK559" s="9" t="s">
        <v>255</v>
      </c>
      <c r="AL559" s="9" t="s">
        <v>255</v>
      </c>
      <c r="AM559" s="9" t="s">
        <v>255</v>
      </c>
      <c r="AN559" s="9" t="s">
        <v>255</v>
      </c>
      <c r="AO559" s="9" t="s">
        <v>255</v>
      </c>
      <c r="AP559" s="9" t="s">
        <v>255</v>
      </c>
      <c r="AQ559" s="9" t="s">
        <v>255</v>
      </c>
      <c r="AR559" s="9" t="s">
        <v>255</v>
      </c>
    </row>
    <row r="560" spans="1:44" x14ac:dyDescent="0.2">
      <c r="A560" s="9">
        <v>423890</v>
      </c>
      <c r="B560" s="9" t="s">
        <v>157</v>
      </c>
      <c r="C560" s="9" t="s">
        <v>255</v>
      </c>
      <c r="D560" s="9" t="s">
        <v>255</v>
      </c>
      <c r="E560" s="9" t="s">
        <v>255</v>
      </c>
      <c r="F560" s="9" t="s">
        <v>255</v>
      </c>
      <c r="G560" s="9" t="s">
        <v>255</v>
      </c>
      <c r="H560" s="9" t="s">
        <v>167</v>
      </c>
      <c r="I560" s="9" t="s">
        <v>255</v>
      </c>
      <c r="J560" s="9" t="s">
        <v>255</v>
      </c>
      <c r="K560" s="9" t="s">
        <v>255</v>
      </c>
      <c r="L560" s="9" t="s">
        <v>255</v>
      </c>
      <c r="M560" s="9" t="s">
        <v>255</v>
      </c>
      <c r="N560" s="9" t="s">
        <v>255</v>
      </c>
      <c r="O560" s="9" t="s">
        <v>255</v>
      </c>
      <c r="P560" s="9" t="s">
        <v>165</v>
      </c>
      <c r="Q560" s="9" t="s">
        <v>165</v>
      </c>
      <c r="R560" s="9" t="s">
        <v>163</v>
      </c>
      <c r="S560" s="9" t="s">
        <v>163</v>
      </c>
      <c r="T560" s="9" t="s">
        <v>165</v>
      </c>
      <c r="U560" s="9" t="s">
        <v>165</v>
      </c>
      <c r="V560" s="9" t="s">
        <v>165</v>
      </c>
      <c r="W560" s="9" t="s">
        <v>165</v>
      </c>
      <c r="X560" s="9" t="s">
        <v>165</v>
      </c>
      <c r="Y560" s="9" t="s">
        <v>255</v>
      </c>
      <c r="Z560" s="9" t="s">
        <v>255</v>
      </c>
      <c r="AA560" s="9" t="s">
        <v>255</v>
      </c>
      <c r="AB560" s="9" t="s">
        <v>255</v>
      </c>
      <c r="AC560" s="9" t="s">
        <v>255</v>
      </c>
      <c r="AD560" s="9" t="s">
        <v>255</v>
      </c>
      <c r="AE560" s="9" t="s">
        <v>255</v>
      </c>
      <c r="AF560" s="9" t="s">
        <v>255</v>
      </c>
      <c r="AG560" s="9" t="s">
        <v>255</v>
      </c>
      <c r="AH560" s="9" t="s">
        <v>255</v>
      </c>
      <c r="AI560" s="9" t="s">
        <v>255</v>
      </c>
      <c r="AJ560" s="9" t="s">
        <v>255</v>
      </c>
      <c r="AK560" s="9" t="s">
        <v>255</v>
      </c>
      <c r="AL560" s="9" t="s">
        <v>255</v>
      </c>
      <c r="AM560" s="9" t="s">
        <v>255</v>
      </c>
      <c r="AN560" s="9" t="s">
        <v>255</v>
      </c>
      <c r="AO560" s="9" t="s">
        <v>255</v>
      </c>
      <c r="AP560" s="9" t="s">
        <v>255</v>
      </c>
      <c r="AQ560" s="9" t="s">
        <v>255</v>
      </c>
      <c r="AR560" s="9" t="s">
        <v>255</v>
      </c>
    </row>
    <row r="561" spans="1:44" x14ac:dyDescent="0.2">
      <c r="A561" s="9">
        <v>423972</v>
      </c>
      <c r="B561" s="9" t="s">
        <v>157</v>
      </c>
      <c r="C561" s="9" t="s">
        <v>255</v>
      </c>
      <c r="D561" s="9" t="s">
        <v>255</v>
      </c>
      <c r="E561" s="9" t="s">
        <v>167</v>
      </c>
      <c r="F561" s="9" t="s">
        <v>255</v>
      </c>
      <c r="G561" s="9" t="s">
        <v>255</v>
      </c>
      <c r="H561" s="9" t="s">
        <v>167</v>
      </c>
      <c r="I561" s="9" t="s">
        <v>255</v>
      </c>
      <c r="J561" s="9" t="s">
        <v>165</v>
      </c>
      <c r="K561" s="9" t="s">
        <v>167</v>
      </c>
      <c r="L561" s="9" t="s">
        <v>255</v>
      </c>
      <c r="M561" s="9" t="s">
        <v>255</v>
      </c>
      <c r="N561" s="9" t="s">
        <v>163</v>
      </c>
      <c r="O561" s="9" t="s">
        <v>163</v>
      </c>
      <c r="P561" s="9" t="s">
        <v>255</v>
      </c>
      <c r="Q561" s="9" t="s">
        <v>255</v>
      </c>
      <c r="R561" s="9" t="s">
        <v>163</v>
      </c>
      <c r="S561" s="9" t="s">
        <v>163</v>
      </c>
      <c r="T561" s="9" t="s">
        <v>163</v>
      </c>
      <c r="U561" s="9" t="s">
        <v>163</v>
      </c>
      <c r="V561" s="9" t="s">
        <v>255</v>
      </c>
      <c r="W561" s="9" t="s">
        <v>163</v>
      </c>
      <c r="X561" s="9" t="s">
        <v>255</v>
      </c>
      <c r="Y561" s="9" t="s">
        <v>255</v>
      </c>
      <c r="Z561" s="9" t="s">
        <v>255</v>
      </c>
      <c r="AA561" s="9" t="s">
        <v>255</v>
      </c>
      <c r="AB561" s="9" t="s">
        <v>255</v>
      </c>
      <c r="AC561" s="9" t="s">
        <v>255</v>
      </c>
      <c r="AD561" s="9" t="s">
        <v>255</v>
      </c>
      <c r="AE561" s="9" t="s">
        <v>255</v>
      </c>
      <c r="AF561" s="9" t="s">
        <v>255</v>
      </c>
      <c r="AG561" s="9" t="s">
        <v>255</v>
      </c>
      <c r="AH561" s="9" t="s">
        <v>255</v>
      </c>
      <c r="AI561" s="9" t="s">
        <v>255</v>
      </c>
      <c r="AJ561" s="9" t="s">
        <v>255</v>
      </c>
      <c r="AK561" s="9" t="s">
        <v>255</v>
      </c>
      <c r="AL561" s="9" t="s">
        <v>255</v>
      </c>
      <c r="AM561" s="9" t="s">
        <v>255</v>
      </c>
      <c r="AN561" s="9" t="s">
        <v>255</v>
      </c>
      <c r="AO561" s="9" t="s">
        <v>255</v>
      </c>
      <c r="AP561" s="9" t="s">
        <v>255</v>
      </c>
      <c r="AQ561" s="9" t="s">
        <v>255</v>
      </c>
      <c r="AR561" s="9" t="s">
        <v>255</v>
      </c>
    </row>
    <row r="562" spans="1:44" x14ac:dyDescent="0.2">
      <c r="A562" s="9">
        <v>424238</v>
      </c>
      <c r="B562" s="9" t="s">
        <v>157</v>
      </c>
      <c r="C562" s="9" t="s">
        <v>255</v>
      </c>
      <c r="D562" s="9" t="s">
        <v>255</v>
      </c>
      <c r="E562" s="9" t="s">
        <v>255</v>
      </c>
      <c r="F562" s="9" t="s">
        <v>255</v>
      </c>
      <c r="G562" s="9" t="s">
        <v>255</v>
      </c>
      <c r="H562" s="9" t="s">
        <v>255</v>
      </c>
      <c r="I562" s="9" t="s">
        <v>255</v>
      </c>
      <c r="J562" s="9" t="s">
        <v>255</v>
      </c>
      <c r="K562" s="9" t="s">
        <v>255</v>
      </c>
      <c r="L562" s="9" t="s">
        <v>165</v>
      </c>
      <c r="M562" s="9" t="s">
        <v>167</v>
      </c>
      <c r="N562" s="9" t="s">
        <v>255</v>
      </c>
      <c r="O562" s="9" t="s">
        <v>255</v>
      </c>
      <c r="P562" s="9" t="s">
        <v>255</v>
      </c>
      <c r="Q562" s="9" t="s">
        <v>167</v>
      </c>
      <c r="R562" s="9" t="s">
        <v>165</v>
      </c>
      <c r="S562" s="9" t="s">
        <v>255</v>
      </c>
      <c r="T562" s="9" t="s">
        <v>255</v>
      </c>
      <c r="U562" s="9" t="s">
        <v>255</v>
      </c>
      <c r="V562" s="9" t="s">
        <v>255</v>
      </c>
      <c r="W562" s="9" t="s">
        <v>255</v>
      </c>
      <c r="X562" s="9" t="s">
        <v>167</v>
      </c>
      <c r="Y562" s="9" t="s">
        <v>255</v>
      </c>
      <c r="Z562" s="9" t="s">
        <v>255</v>
      </c>
      <c r="AA562" s="9" t="s">
        <v>255</v>
      </c>
      <c r="AB562" s="9" t="s">
        <v>255</v>
      </c>
      <c r="AC562" s="9" t="s">
        <v>255</v>
      </c>
      <c r="AD562" s="9" t="s">
        <v>255</v>
      </c>
      <c r="AE562" s="9" t="s">
        <v>255</v>
      </c>
      <c r="AF562" s="9" t="s">
        <v>255</v>
      </c>
      <c r="AG562" s="9" t="s">
        <v>255</v>
      </c>
      <c r="AH562" s="9" t="s">
        <v>255</v>
      </c>
      <c r="AI562" s="9" t="s">
        <v>255</v>
      </c>
      <c r="AJ562" s="9" t="s">
        <v>255</v>
      </c>
      <c r="AK562" s="9" t="s">
        <v>255</v>
      </c>
      <c r="AL562" s="9" t="s">
        <v>255</v>
      </c>
      <c r="AM562" s="9" t="s">
        <v>255</v>
      </c>
      <c r="AN562" s="9" t="s">
        <v>255</v>
      </c>
      <c r="AO562" s="9" t="s">
        <v>255</v>
      </c>
      <c r="AP562" s="9" t="s">
        <v>255</v>
      </c>
      <c r="AQ562" s="9" t="s">
        <v>255</v>
      </c>
      <c r="AR562" s="9" t="s">
        <v>255</v>
      </c>
    </row>
    <row r="563" spans="1:44" x14ac:dyDescent="0.2">
      <c r="A563" s="9">
        <v>424340</v>
      </c>
      <c r="B563" s="9" t="s">
        <v>157</v>
      </c>
      <c r="C563" s="9" t="s">
        <v>255</v>
      </c>
      <c r="D563" s="9" t="s">
        <v>255</v>
      </c>
      <c r="E563" s="9" t="s">
        <v>255</v>
      </c>
      <c r="F563" s="9" t="s">
        <v>255</v>
      </c>
      <c r="G563" s="9" t="s">
        <v>255</v>
      </c>
      <c r="H563" s="9" t="s">
        <v>255</v>
      </c>
      <c r="I563" s="9" t="s">
        <v>255</v>
      </c>
      <c r="J563" s="9" t="s">
        <v>167</v>
      </c>
      <c r="K563" s="9" t="s">
        <v>255</v>
      </c>
      <c r="L563" s="9" t="s">
        <v>255</v>
      </c>
      <c r="M563" s="9" t="s">
        <v>255</v>
      </c>
      <c r="N563" s="9" t="s">
        <v>167</v>
      </c>
      <c r="O563" s="9" t="s">
        <v>255</v>
      </c>
      <c r="P563" s="9" t="s">
        <v>255</v>
      </c>
      <c r="Q563" s="9" t="s">
        <v>167</v>
      </c>
      <c r="R563" s="9" t="s">
        <v>167</v>
      </c>
      <c r="S563" s="9" t="s">
        <v>255</v>
      </c>
      <c r="T563" s="9" t="s">
        <v>163</v>
      </c>
      <c r="U563" s="9" t="s">
        <v>255</v>
      </c>
      <c r="V563" s="9" t="s">
        <v>255</v>
      </c>
      <c r="W563" s="9" t="s">
        <v>255</v>
      </c>
      <c r="X563" s="9" t="s">
        <v>165</v>
      </c>
      <c r="Y563" s="9" t="s">
        <v>255</v>
      </c>
      <c r="Z563" s="9" t="s">
        <v>255</v>
      </c>
      <c r="AA563" s="9" t="s">
        <v>255</v>
      </c>
      <c r="AB563" s="9" t="s">
        <v>255</v>
      </c>
      <c r="AC563" s="9" t="s">
        <v>255</v>
      </c>
      <c r="AD563" s="9" t="s">
        <v>255</v>
      </c>
      <c r="AE563" s="9" t="s">
        <v>255</v>
      </c>
      <c r="AF563" s="9" t="s">
        <v>255</v>
      </c>
      <c r="AG563" s="9" t="s">
        <v>255</v>
      </c>
      <c r="AH563" s="9" t="s">
        <v>255</v>
      </c>
      <c r="AI563" s="9" t="s">
        <v>255</v>
      </c>
      <c r="AJ563" s="9" t="s">
        <v>255</v>
      </c>
      <c r="AK563" s="9" t="s">
        <v>255</v>
      </c>
      <c r="AL563" s="9" t="s">
        <v>255</v>
      </c>
      <c r="AM563" s="9" t="s">
        <v>255</v>
      </c>
      <c r="AN563" s="9" t="s">
        <v>255</v>
      </c>
      <c r="AO563" s="9" t="s">
        <v>255</v>
      </c>
      <c r="AP563" s="9" t="s">
        <v>255</v>
      </c>
      <c r="AQ563" s="9" t="s">
        <v>255</v>
      </c>
      <c r="AR563" s="9" t="s">
        <v>255</v>
      </c>
    </row>
    <row r="564" spans="1:44" x14ac:dyDescent="0.2">
      <c r="A564" s="9">
        <v>424342</v>
      </c>
      <c r="B564" s="9" t="s">
        <v>157</v>
      </c>
      <c r="C564" s="9" t="s">
        <v>255</v>
      </c>
      <c r="D564" s="9" t="s">
        <v>255</v>
      </c>
      <c r="E564" s="9" t="s">
        <v>167</v>
      </c>
      <c r="F564" s="9" t="s">
        <v>255</v>
      </c>
      <c r="G564" s="9" t="s">
        <v>167</v>
      </c>
      <c r="H564" s="9" t="s">
        <v>255</v>
      </c>
      <c r="I564" s="9" t="s">
        <v>255</v>
      </c>
      <c r="J564" s="9" t="s">
        <v>255</v>
      </c>
      <c r="K564" s="9" t="s">
        <v>167</v>
      </c>
      <c r="L564" s="9" t="s">
        <v>255</v>
      </c>
      <c r="M564" s="9" t="s">
        <v>255</v>
      </c>
      <c r="N564" s="9" t="s">
        <v>165</v>
      </c>
      <c r="O564" s="9" t="s">
        <v>165</v>
      </c>
      <c r="P564" s="9" t="s">
        <v>165</v>
      </c>
      <c r="Q564" s="9" t="s">
        <v>165</v>
      </c>
      <c r="R564" s="9" t="s">
        <v>163</v>
      </c>
      <c r="S564" s="9" t="s">
        <v>165</v>
      </c>
      <c r="T564" s="9" t="s">
        <v>163</v>
      </c>
      <c r="U564" s="9" t="s">
        <v>163</v>
      </c>
      <c r="V564" s="9" t="s">
        <v>163</v>
      </c>
      <c r="W564" s="9" t="s">
        <v>163</v>
      </c>
      <c r="X564" s="9" t="s">
        <v>163</v>
      </c>
      <c r="Y564" s="9" t="s">
        <v>255</v>
      </c>
      <c r="Z564" s="9" t="s">
        <v>255</v>
      </c>
      <c r="AA564" s="9" t="s">
        <v>255</v>
      </c>
      <c r="AB564" s="9" t="s">
        <v>255</v>
      </c>
      <c r="AC564" s="9" t="s">
        <v>255</v>
      </c>
      <c r="AD564" s="9" t="s">
        <v>255</v>
      </c>
      <c r="AE564" s="9" t="s">
        <v>255</v>
      </c>
      <c r="AF564" s="9" t="s">
        <v>255</v>
      </c>
      <c r="AG564" s="9" t="s">
        <v>255</v>
      </c>
      <c r="AH564" s="9" t="s">
        <v>255</v>
      </c>
      <c r="AI564" s="9" t="s">
        <v>255</v>
      </c>
      <c r="AJ564" s="9" t="s">
        <v>255</v>
      </c>
      <c r="AK564" s="9" t="s">
        <v>255</v>
      </c>
      <c r="AL564" s="9" t="s">
        <v>255</v>
      </c>
      <c r="AM564" s="9" t="s">
        <v>255</v>
      </c>
      <c r="AN564" s="9" t="s">
        <v>255</v>
      </c>
      <c r="AO564" s="9" t="s">
        <v>255</v>
      </c>
      <c r="AP564" s="9" t="s">
        <v>255</v>
      </c>
      <c r="AQ564" s="9" t="s">
        <v>255</v>
      </c>
      <c r="AR564" s="9" t="s">
        <v>255</v>
      </c>
    </row>
    <row r="565" spans="1:44" x14ac:dyDescent="0.2">
      <c r="A565" s="9">
        <v>424410</v>
      </c>
      <c r="B565" s="9" t="s">
        <v>157</v>
      </c>
      <c r="C565" s="9" t="s">
        <v>255</v>
      </c>
      <c r="D565" s="9" t="s">
        <v>255</v>
      </c>
      <c r="E565" s="9" t="s">
        <v>167</v>
      </c>
      <c r="F565" s="9" t="s">
        <v>255</v>
      </c>
      <c r="G565" s="9" t="s">
        <v>255</v>
      </c>
      <c r="H565" s="9" t="s">
        <v>255</v>
      </c>
      <c r="I565" s="9" t="s">
        <v>255</v>
      </c>
      <c r="J565" s="9" t="s">
        <v>167</v>
      </c>
      <c r="K565" s="9" t="s">
        <v>167</v>
      </c>
      <c r="L565" s="9" t="s">
        <v>255</v>
      </c>
      <c r="M565" s="9" t="s">
        <v>255</v>
      </c>
      <c r="N565" s="9" t="s">
        <v>165</v>
      </c>
      <c r="O565" s="9" t="s">
        <v>165</v>
      </c>
      <c r="P565" s="9" t="s">
        <v>165</v>
      </c>
      <c r="Q565" s="9" t="s">
        <v>255</v>
      </c>
      <c r="R565" s="9" t="s">
        <v>255</v>
      </c>
      <c r="S565" s="9" t="s">
        <v>255</v>
      </c>
      <c r="T565" s="9" t="s">
        <v>165</v>
      </c>
      <c r="U565" s="9" t="s">
        <v>165</v>
      </c>
      <c r="V565" s="9" t="s">
        <v>165</v>
      </c>
      <c r="W565" s="9" t="s">
        <v>165</v>
      </c>
      <c r="X565" s="9" t="s">
        <v>165</v>
      </c>
      <c r="Y565" s="9" t="s">
        <v>255</v>
      </c>
      <c r="Z565" s="9" t="s">
        <v>255</v>
      </c>
      <c r="AA565" s="9" t="s">
        <v>255</v>
      </c>
      <c r="AB565" s="9" t="s">
        <v>255</v>
      </c>
      <c r="AC565" s="9" t="s">
        <v>255</v>
      </c>
      <c r="AD565" s="9" t="s">
        <v>255</v>
      </c>
      <c r="AE565" s="9" t="s">
        <v>255</v>
      </c>
      <c r="AF565" s="9" t="s">
        <v>255</v>
      </c>
      <c r="AG565" s="9" t="s">
        <v>255</v>
      </c>
      <c r="AH565" s="9" t="s">
        <v>255</v>
      </c>
      <c r="AI565" s="9" t="s">
        <v>255</v>
      </c>
      <c r="AJ565" s="9" t="s">
        <v>255</v>
      </c>
      <c r="AK565" s="9" t="s">
        <v>255</v>
      </c>
      <c r="AL565" s="9" t="s">
        <v>255</v>
      </c>
      <c r="AM565" s="9" t="s">
        <v>255</v>
      </c>
      <c r="AN565" s="9" t="s">
        <v>255</v>
      </c>
      <c r="AO565" s="9" t="s">
        <v>255</v>
      </c>
      <c r="AP565" s="9" t="s">
        <v>255</v>
      </c>
      <c r="AQ565" s="9" t="s">
        <v>255</v>
      </c>
      <c r="AR565" s="9" t="s">
        <v>255</v>
      </c>
    </row>
    <row r="566" spans="1:44" x14ac:dyDescent="0.2">
      <c r="A566" s="9">
        <v>424412</v>
      </c>
      <c r="B566" s="9" t="s">
        <v>157</v>
      </c>
      <c r="C566" s="9" t="s">
        <v>255</v>
      </c>
      <c r="D566" s="9" t="s">
        <v>255</v>
      </c>
      <c r="E566" s="9" t="s">
        <v>167</v>
      </c>
      <c r="F566" s="9" t="s">
        <v>255</v>
      </c>
      <c r="G566" s="9" t="s">
        <v>255</v>
      </c>
      <c r="H566" s="9" t="s">
        <v>255</v>
      </c>
      <c r="I566" s="9" t="s">
        <v>255</v>
      </c>
      <c r="J566" s="9" t="s">
        <v>255</v>
      </c>
      <c r="K566" s="9" t="s">
        <v>167</v>
      </c>
      <c r="L566" s="9" t="s">
        <v>255</v>
      </c>
      <c r="M566" s="9" t="s">
        <v>255</v>
      </c>
      <c r="N566" s="9" t="s">
        <v>167</v>
      </c>
      <c r="O566" s="9" t="s">
        <v>167</v>
      </c>
      <c r="P566" s="9" t="s">
        <v>255</v>
      </c>
      <c r="Q566" s="9" t="s">
        <v>167</v>
      </c>
      <c r="R566" s="9" t="s">
        <v>163</v>
      </c>
      <c r="S566" s="9" t="s">
        <v>255</v>
      </c>
      <c r="T566" s="9" t="s">
        <v>255</v>
      </c>
      <c r="U566" s="9" t="s">
        <v>167</v>
      </c>
      <c r="V566" s="9" t="s">
        <v>255</v>
      </c>
      <c r="W566" s="9" t="s">
        <v>165</v>
      </c>
      <c r="X566" s="9" t="s">
        <v>167</v>
      </c>
      <c r="Y566" s="9" t="s">
        <v>255</v>
      </c>
      <c r="Z566" s="9" t="s">
        <v>255</v>
      </c>
      <c r="AA566" s="9" t="s">
        <v>255</v>
      </c>
      <c r="AB566" s="9" t="s">
        <v>255</v>
      </c>
      <c r="AC566" s="9" t="s">
        <v>255</v>
      </c>
      <c r="AD566" s="9" t="s">
        <v>255</v>
      </c>
      <c r="AE566" s="9" t="s">
        <v>255</v>
      </c>
      <c r="AF566" s="9" t="s">
        <v>255</v>
      </c>
      <c r="AG566" s="9" t="s">
        <v>255</v>
      </c>
      <c r="AH566" s="9" t="s">
        <v>255</v>
      </c>
      <c r="AI566" s="9" t="s">
        <v>255</v>
      </c>
      <c r="AJ566" s="9" t="s">
        <v>255</v>
      </c>
      <c r="AK566" s="9" t="s">
        <v>255</v>
      </c>
      <c r="AL566" s="9" t="s">
        <v>255</v>
      </c>
      <c r="AM566" s="9" t="s">
        <v>255</v>
      </c>
      <c r="AN566" s="9" t="s">
        <v>255</v>
      </c>
      <c r="AO566" s="9" t="s">
        <v>255</v>
      </c>
      <c r="AP566" s="9" t="s">
        <v>255</v>
      </c>
      <c r="AQ566" s="9" t="s">
        <v>255</v>
      </c>
      <c r="AR566" s="9" t="s">
        <v>255</v>
      </c>
    </row>
    <row r="567" spans="1:44" x14ac:dyDescent="0.2">
      <c r="A567" s="9">
        <v>424634</v>
      </c>
      <c r="B567" s="9" t="s">
        <v>157</v>
      </c>
      <c r="C567" s="9" t="s">
        <v>255</v>
      </c>
      <c r="D567" s="9" t="s">
        <v>255</v>
      </c>
      <c r="E567" s="9" t="s">
        <v>255</v>
      </c>
      <c r="F567" s="9" t="s">
        <v>255</v>
      </c>
      <c r="G567" s="9" t="s">
        <v>255</v>
      </c>
      <c r="H567" s="9" t="s">
        <v>255</v>
      </c>
      <c r="I567" s="9" t="s">
        <v>255</v>
      </c>
      <c r="J567" s="9" t="s">
        <v>255</v>
      </c>
      <c r="K567" s="9" t="s">
        <v>255</v>
      </c>
      <c r="L567" s="9" t="s">
        <v>255</v>
      </c>
      <c r="M567" s="9" t="s">
        <v>255</v>
      </c>
      <c r="N567" s="9" t="s">
        <v>255</v>
      </c>
      <c r="O567" s="9" t="s">
        <v>255</v>
      </c>
      <c r="P567" s="9" t="s">
        <v>255</v>
      </c>
      <c r="Q567" s="9" t="s">
        <v>255</v>
      </c>
      <c r="R567" s="9" t="s">
        <v>163</v>
      </c>
      <c r="S567" s="9" t="s">
        <v>255</v>
      </c>
      <c r="T567" s="9" t="s">
        <v>255</v>
      </c>
      <c r="U567" s="9" t="s">
        <v>165</v>
      </c>
      <c r="V567" s="9" t="s">
        <v>163</v>
      </c>
      <c r="W567" s="9" t="s">
        <v>163</v>
      </c>
      <c r="X567" s="9" t="s">
        <v>167</v>
      </c>
      <c r="Y567" s="9" t="s">
        <v>255</v>
      </c>
      <c r="Z567" s="9" t="s">
        <v>255</v>
      </c>
      <c r="AA567" s="9" t="s">
        <v>255</v>
      </c>
      <c r="AB567" s="9" t="s">
        <v>255</v>
      </c>
      <c r="AC567" s="9" t="s">
        <v>255</v>
      </c>
      <c r="AD567" s="9" t="s">
        <v>255</v>
      </c>
      <c r="AE567" s="9" t="s">
        <v>255</v>
      </c>
      <c r="AF567" s="9" t="s">
        <v>255</v>
      </c>
      <c r="AG567" s="9" t="s">
        <v>255</v>
      </c>
      <c r="AH567" s="9" t="s">
        <v>255</v>
      </c>
      <c r="AI567" s="9" t="s">
        <v>255</v>
      </c>
      <c r="AJ567" s="9" t="s">
        <v>255</v>
      </c>
      <c r="AK567" s="9" t="s">
        <v>255</v>
      </c>
      <c r="AL567" s="9" t="s">
        <v>255</v>
      </c>
      <c r="AM567" s="9" t="s">
        <v>255</v>
      </c>
      <c r="AN567" s="9" t="s">
        <v>255</v>
      </c>
      <c r="AO567" s="9" t="s">
        <v>255</v>
      </c>
      <c r="AP567" s="9" t="s">
        <v>255</v>
      </c>
      <c r="AQ567" s="9" t="s">
        <v>255</v>
      </c>
      <c r="AR567" s="9" t="s">
        <v>255</v>
      </c>
    </row>
    <row r="568" spans="1:44" x14ac:dyDescent="0.2">
      <c r="A568" s="9">
        <v>424693</v>
      </c>
      <c r="B568" s="9" t="s">
        <v>157</v>
      </c>
      <c r="C568" s="9" t="s">
        <v>255</v>
      </c>
      <c r="D568" s="9" t="s">
        <v>255</v>
      </c>
      <c r="E568" s="9" t="s">
        <v>167</v>
      </c>
      <c r="F568" s="9" t="s">
        <v>255</v>
      </c>
      <c r="G568" s="9" t="s">
        <v>255</v>
      </c>
      <c r="H568" s="9" t="s">
        <v>255</v>
      </c>
      <c r="I568" s="9" t="s">
        <v>255</v>
      </c>
      <c r="J568" s="9" t="s">
        <v>255</v>
      </c>
      <c r="K568" s="9" t="s">
        <v>165</v>
      </c>
      <c r="L568" s="9" t="s">
        <v>167</v>
      </c>
      <c r="M568" s="9" t="s">
        <v>255</v>
      </c>
      <c r="N568" s="9" t="s">
        <v>163</v>
      </c>
      <c r="O568" s="9" t="s">
        <v>163</v>
      </c>
      <c r="P568" s="9" t="s">
        <v>163</v>
      </c>
      <c r="Q568" s="9" t="s">
        <v>163</v>
      </c>
      <c r="R568" s="9" t="s">
        <v>163</v>
      </c>
      <c r="S568" s="9" t="s">
        <v>163</v>
      </c>
      <c r="T568" s="9" t="s">
        <v>163</v>
      </c>
      <c r="U568" s="9" t="s">
        <v>163</v>
      </c>
      <c r="V568" s="9" t="s">
        <v>163</v>
      </c>
      <c r="W568" s="9" t="s">
        <v>163</v>
      </c>
      <c r="X568" s="9" t="s">
        <v>163</v>
      </c>
      <c r="Y568" s="9" t="s">
        <v>255</v>
      </c>
      <c r="Z568" s="9" t="s">
        <v>255</v>
      </c>
      <c r="AA568" s="9" t="s">
        <v>255</v>
      </c>
      <c r="AB568" s="9" t="s">
        <v>255</v>
      </c>
      <c r="AC568" s="9" t="s">
        <v>255</v>
      </c>
      <c r="AD568" s="9" t="s">
        <v>255</v>
      </c>
      <c r="AE568" s="9" t="s">
        <v>255</v>
      </c>
      <c r="AF568" s="9" t="s">
        <v>255</v>
      </c>
      <c r="AG568" s="9" t="s">
        <v>255</v>
      </c>
      <c r="AH568" s="9" t="s">
        <v>255</v>
      </c>
      <c r="AI568" s="9" t="s">
        <v>255</v>
      </c>
      <c r="AJ568" s="9" t="s">
        <v>255</v>
      </c>
      <c r="AK568" s="9" t="s">
        <v>255</v>
      </c>
      <c r="AL568" s="9" t="s">
        <v>255</v>
      </c>
      <c r="AM568" s="9" t="s">
        <v>255</v>
      </c>
      <c r="AN568" s="9" t="s">
        <v>255</v>
      </c>
      <c r="AO568" s="9" t="s">
        <v>255</v>
      </c>
      <c r="AP568" s="9" t="s">
        <v>255</v>
      </c>
      <c r="AQ568" s="9" t="s">
        <v>255</v>
      </c>
      <c r="AR568" s="9" t="s">
        <v>255</v>
      </c>
    </row>
    <row r="569" spans="1:44" x14ac:dyDescent="0.2">
      <c r="A569" s="9">
        <v>424820</v>
      </c>
      <c r="B569" s="9" t="s">
        <v>157</v>
      </c>
      <c r="C569" s="9" t="s">
        <v>255</v>
      </c>
      <c r="D569" s="9" t="s">
        <v>165</v>
      </c>
      <c r="E569" s="9" t="s">
        <v>255</v>
      </c>
      <c r="F569" s="9" t="s">
        <v>255</v>
      </c>
      <c r="G569" s="9" t="s">
        <v>255</v>
      </c>
      <c r="H569" s="9" t="s">
        <v>255</v>
      </c>
      <c r="I569" s="9" t="s">
        <v>255</v>
      </c>
      <c r="J569" s="9" t="s">
        <v>165</v>
      </c>
      <c r="K569" s="9" t="s">
        <v>255</v>
      </c>
      <c r="L569" s="9" t="s">
        <v>255</v>
      </c>
      <c r="M569" s="9" t="s">
        <v>255</v>
      </c>
      <c r="N569" s="9" t="s">
        <v>165</v>
      </c>
      <c r="O569" s="9" t="s">
        <v>255</v>
      </c>
      <c r="P569" s="9" t="s">
        <v>255</v>
      </c>
      <c r="Q569" s="9" t="s">
        <v>255</v>
      </c>
      <c r="R569" s="9" t="s">
        <v>165</v>
      </c>
      <c r="S569" s="9" t="s">
        <v>167</v>
      </c>
      <c r="T569" s="9" t="s">
        <v>165</v>
      </c>
      <c r="U569" s="9" t="s">
        <v>163</v>
      </c>
      <c r="V569" s="9" t="s">
        <v>167</v>
      </c>
      <c r="W569" s="9" t="s">
        <v>163</v>
      </c>
      <c r="X569" s="9" t="s">
        <v>255</v>
      </c>
      <c r="Y569" s="9" t="s">
        <v>255</v>
      </c>
      <c r="Z569" s="9" t="s">
        <v>255</v>
      </c>
      <c r="AA569" s="9" t="s">
        <v>255</v>
      </c>
      <c r="AB569" s="9" t="s">
        <v>255</v>
      </c>
      <c r="AC569" s="9" t="s">
        <v>255</v>
      </c>
      <c r="AD569" s="9" t="s">
        <v>255</v>
      </c>
      <c r="AE569" s="9" t="s">
        <v>255</v>
      </c>
      <c r="AF569" s="9" t="s">
        <v>255</v>
      </c>
      <c r="AG569" s="9" t="s">
        <v>255</v>
      </c>
      <c r="AH569" s="9" t="s">
        <v>255</v>
      </c>
      <c r="AI569" s="9" t="s">
        <v>255</v>
      </c>
      <c r="AJ569" s="9" t="s">
        <v>255</v>
      </c>
      <c r="AK569" s="9" t="s">
        <v>255</v>
      </c>
      <c r="AL569" s="9" t="s">
        <v>255</v>
      </c>
      <c r="AM569" s="9" t="s">
        <v>255</v>
      </c>
      <c r="AN569" s="9" t="s">
        <v>255</v>
      </c>
      <c r="AO569" s="9" t="s">
        <v>255</v>
      </c>
      <c r="AP569" s="9" t="s">
        <v>255</v>
      </c>
      <c r="AQ569" s="9" t="s">
        <v>255</v>
      </c>
      <c r="AR569" s="9" t="s">
        <v>255</v>
      </c>
    </row>
    <row r="570" spans="1:44" x14ac:dyDescent="0.2">
      <c r="A570" s="9">
        <v>424993</v>
      </c>
      <c r="B570" s="9" t="s">
        <v>157</v>
      </c>
      <c r="C570" s="9" t="s">
        <v>255</v>
      </c>
      <c r="D570" s="9" t="s">
        <v>255</v>
      </c>
      <c r="E570" s="9" t="s">
        <v>167</v>
      </c>
      <c r="F570" s="9" t="s">
        <v>255</v>
      </c>
      <c r="G570" s="9" t="s">
        <v>255</v>
      </c>
      <c r="H570" s="9" t="s">
        <v>255</v>
      </c>
      <c r="I570" s="9" t="s">
        <v>165</v>
      </c>
      <c r="J570" s="9" t="s">
        <v>255</v>
      </c>
      <c r="K570" s="9" t="s">
        <v>167</v>
      </c>
      <c r="L570" s="9" t="s">
        <v>255</v>
      </c>
      <c r="M570" s="9" t="s">
        <v>255</v>
      </c>
      <c r="N570" s="9" t="s">
        <v>255</v>
      </c>
      <c r="O570" s="9" t="s">
        <v>255</v>
      </c>
      <c r="P570" s="9" t="s">
        <v>165</v>
      </c>
      <c r="Q570" s="9" t="s">
        <v>165</v>
      </c>
      <c r="R570" s="9" t="s">
        <v>163</v>
      </c>
      <c r="S570" s="9" t="s">
        <v>255</v>
      </c>
      <c r="T570" s="9" t="s">
        <v>163</v>
      </c>
      <c r="U570" s="9" t="s">
        <v>163</v>
      </c>
      <c r="V570" s="9" t="s">
        <v>165</v>
      </c>
      <c r="W570" s="9" t="s">
        <v>255</v>
      </c>
      <c r="X570" s="9" t="s">
        <v>163</v>
      </c>
      <c r="Y570" s="9" t="s">
        <v>255</v>
      </c>
      <c r="Z570" s="9" t="s">
        <v>255</v>
      </c>
      <c r="AA570" s="9" t="s">
        <v>255</v>
      </c>
      <c r="AB570" s="9" t="s">
        <v>255</v>
      </c>
      <c r="AC570" s="9" t="s">
        <v>255</v>
      </c>
      <c r="AD570" s="9" t="s">
        <v>255</v>
      </c>
      <c r="AE570" s="9" t="s">
        <v>255</v>
      </c>
      <c r="AF570" s="9" t="s">
        <v>255</v>
      </c>
      <c r="AG570" s="9" t="s">
        <v>255</v>
      </c>
      <c r="AH570" s="9" t="s">
        <v>255</v>
      </c>
      <c r="AI570" s="9" t="s">
        <v>255</v>
      </c>
      <c r="AJ570" s="9" t="s">
        <v>255</v>
      </c>
      <c r="AK570" s="9" t="s">
        <v>255</v>
      </c>
      <c r="AL570" s="9" t="s">
        <v>255</v>
      </c>
      <c r="AM570" s="9" t="s">
        <v>255</v>
      </c>
      <c r="AN570" s="9" t="s">
        <v>255</v>
      </c>
      <c r="AO570" s="9" t="s">
        <v>255</v>
      </c>
      <c r="AP570" s="9" t="s">
        <v>255</v>
      </c>
      <c r="AQ570" s="9" t="s">
        <v>255</v>
      </c>
      <c r="AR570" s="9" t="s">
        <v>255</v>
      </c>
    </row>
    <row r="571" spans="1:44" x14ac:dyDescent="0.2">
      <c r="A571" s="9">
        <v>425188</v>
      </c>
      <c r="B571" s="9" t="s">
        <v>157</v>
      </c>
      <c r="C571" s="9" t="s">
        <v>255</v>
      </c>
      <c r="D571" s="9" t="s">
        <v>255</v>
      </c>
      <c r="E571" s="9" t="s">
        <v>167</v>
      </c>
      <c r="F571" s="9" t="s">
        <v>255</v>
      </c>
      <c r="G571" s="9" t="s">
        <v>255</v>
      </c>
      <c r="H571" s="9" t="s">
        <v>255</v>
      </c>
      <c r="I571" s="9" t="s">
        <v>167</v>
      </c>
      <c r="J571" s="9" t="s">
        <v>255</v>
      </c>
      <c r="K571" s="9" t="s">
        <v>255</v>
      </c>
      <c r="L571" s="9" t="s">
        <v>163</v>
      </c>
      <c r="M571" s="9" t="s">
        <v>255</v>
      </c>
      <c r="N571" s="9" t="s">
        <v>165</v>
      </c>
      <c r="O571" s="9" t="s">
        <v>167</v>
      </c>
      <c r="P571" s="9" t="s">
        <v>255</v>
      </c>
      <c r="Q571" s="9" t="s">
        <v>165</v>
      </c>
      <c r="R571" s="9" t="s">
        <v>255</v>
      </c>
      <c r="S571" s="9" t="s">
        <v>255</v>
      </c>
      <c r="T571" s="9" t="s">
        <v>163</v>
      </c>
      <c r="U571" s="9" t="s">
        <v>163</v>
      </c>
      <c r="V571" s="9" t="s">
        <v>165</v>
      </c>
      <c r="W571" s="9" t="s">
        <v>255</v>
      </c>
      <c r="X571" s="9" t="s">
        <v>255</v>
      </c>
      <c r="Y571" s="9" t="s">
        <v>255</v>
      </c>
      <c r="Z571" s="9" t="s">
        <v>255</v>
      </c>
      <c r="AA571" s="9" t="s">
        <v>255</v>
      </c>
      <c r="AB571" s="9" t="s">
        <v>255</v>
      </c>
      <c r="AC571" s="9" t="s">
        <v>255</v>
      </c>
      <c r="AD571" s="9" t="s">
        <v>255</v>
      </c>
      <c r="AE571" s="9" t="s">
        <v>255</v>
      </c>
      <c r="AF571" s="9" t="s">
        <v>255</v>
      </c>
      <c r="AG571" s="9" t="s">
        <v>255</v>
      </c>
      <c r="AH571" s="9" t="s">
        <v>255</v>
      </c>
      <c r="AI571" s="9" t="s">
        <v>255</v>
      </c>
      <c r="AJ571" s="9" t="s">
        <v>255</v>
      </c>
      <c r="AK571" s="9" t="s">
        <v>255</v>
      </c>
      <c r="AL571" s="9" t="s">
        <v>255</v>
      </c>
      <c r="AM571" s="9" t="s">
        <v>255</v>
      </c>
      <c r="AN571" s="9" t="s">
        <v>255</v>
      </c>
      <c r="AO571" s="9" t="s">
        <v>255</v>
      </c>
      <c r="AP571" s="9" t="s">
        <v>255</v>
      </c>
      <c r="AQ571" s="9" t="s">
        <v>255</v>
      </c>
      <c r="AR571" s="9" t="s">
        <v>255</v>
      </c>
    </row>
    <row r="572" spans="1:44" x14ac:dyDescent="0.2">
      <c r="A572" s="9">
        <v>425297</v>
      </c>
      <c r="B572" s="9" t="s">
        <v>157</v>
      </c>
      <c r="C572" s="9" t="s">
        <v>255</v>
      </c>
      <c r="D572" s="9" t="s">
        <v>255</v>
      </c>
      <c r="E572" s="9" t="s">
        <v>255</v>
      </c>
      <c r="F572" s="9" t="s">
        <v>255</v>
      </c>
      <c r="G572" s="9" t="s">
        <v>255</v>
      </c>
      <c r="H572" s="9" t="s">
        <v>255</v>
      </c>
      <c r="I572" s="9" t="s">
        <v>255</v>
      </c>
      <c r="J572" s="9" t="s">
        <v>255</v>
      </c>
      <c r="K572" s="9" t="s">
        <v>255</v>
      </c>
      <c r="L572" s="9" t="s">
        <v>167</v>
      </c>
      <c r="M572" s="9" t="s">
        <v>255</v>
      </c>
      <c r="N572" s="9" t="s">
        <v>167</v>
      </c>
      <c r="O572" s="9" t="s">
        <v>167</v>
      </c>
      <c r="P572" s="9" t="s">
        <v>255</v>
      </c>
      <c r="Q572" s="9" t="s">
        <v>167</v>
      </c>
      <c r="R572" s="9" t="s">
        <v>167</v>
      </c>
      <c r="S572" s="9" t="s">
        <v>167</v>
      </c>
      <c r="T572" s="9" t="s">
        <v>167</v>
      </c>
      <c r="U572" s="9" t="s">
        <v>165</v>
      </c>
      <c r="V572" s="9" t="s">
        <v>165</v>
      </c>
      <c r="W572" s="9" t="s">
        <v>255</v>
      </c>
      <c r="X572" s="9" t="s">
        <v>165</v>
      </c>
      <c r="Y572" s="9" t="s">
        <v>255</v>
      </c>
      <c r="Z572" s="9" t="s">
        <v>255</v>
      </c>
      <c r="AA572" s="9" t="s">
        <v>255</v>
      </c>
      <c r="AB572" s="9" t="s">
        <v>255</v>
      </c>
      <c r="AC572" s="9" t="s">
        <v>255</v>
      </c>
      <c r="AD572" s="9" t="s">
        <v>255</v>
      </c>
      <c r="AE572" s="9" t="s">
        <v>255</v>
      </c>
      <c r="AF572" s="9" t="s">
        <v>255</v>
      </c>
      <c r="AG572" s="9" t="s">
        <v>255</v>
      </c>
      <c r="AH572" s="9" t="s">
        <v>255</v>
      </c>
      <c r="AI572" s="9" t="s">
        <v>255</v>
      </c>
      <c r="AJ572" s="9" t="s">
        <v>255</v>
      </c>
      <c r="AK572" s="9" t="s">
        <v>255</v>
      </c>
      <c r="AL572" s="9" t="s">
        <v>255</v>
      </c>
      <c r="AM572" s="9" t="s">
        <v>255</v>
      </c>
      <c r="AN572" s="9" t="s">
        <v>255</v>
      </c>
      <c r="AO572" s="9" t="s">
        <v>255</v>
      </c>
      <c r="AP572" s="9" t="s">
        <v>255</v>
      </c>
      <c r="AQ572" s="9" t="s">
        <v>255</v>
      </c>
      <c r="AR572" s="9" t="s">
        <v>255</v>
      </c>
    </row>
    <row r="573" spans="1:44" x14ac:dyDescent="0.2">
      <c r="A573" s="9">
        <v>425376</v>
      </c>
      <c r="B573" s="9" t="s">
        <v>157</v>
      </c>
      <c r="C573" s="9" t="s">
        <v>255</v>
      </c>
      <c r="D573" s="9" t="s">
        <v>255</v>
      </c>
      <c r="E573" s="9" t="s">
        <v>255</v>
      </c>
      <c r="F573" s="9" t="s">
        <v>255</v>
      </c>
      <c r="G573" s="9" t="s">
        <v>167</v>
      </c>
      <c r="H573" s="9" t="s">
        <v>167</v>
      </c>
      <c r="I573" s="9" t="s">
        <v>255</v>
      </c>
      <c r="J573" s="9" t="s">
        <v>255</v>
      </c>
      <c r="K573" s="9" t="s">
        <v>255</v>
      </c>
      <c r="L573" s="9" t="s">
        <v>167</v>
      </c>
      <c r="M573" s="9" t="s">
        <v>255</v>
      </c>
      <c r="N573" s="9" t="s">
        <v>255</v>
      </c>
      <c r="O573" s="9" t="s">
        <v>255</v>
      </c>
      <c r="P573" s="9" t="s">
        <v>165</v>
      </c>
      <c r="Q573" s="9" t="s">
        <v>163</v>
      </c>
      <c r="R573" s="9" t="s">
        <v>163</v>
      </c>
      <c r="S573" s="9" t="s">
        <v>167</v>
      </c>
      <c r="T573" s="9" t="s">
        <v>165</v>
      </c>
      <c r="U573" s="9" t="s">
        <v>163</v>
      </c>
      <c r="V573" s="9" t="s">
        <v>165</v>
      </c>
      <c r="W573" s="9" t="s">
        <v>165</v>
      </c>
      <c r="X573" s="9" t="s">
        <v>165</v>
      </c>
      <c r="Y573" s="9" t="s">
        <v>255</v>
      </c>
      <c r="Z573" s="9" t="s">
        <v>255</v>
      </c>
      <c r="AA573" s="9" t="s">
        <v>255</v>
      </c>
      <c r="AB573" s="9" t="s">
        <v>255</v>
      </c>
      <c r="AC573" s="9" t="s">
        <v>255</v>
      </c>
      <c r="AD573" s="9" t="s">
        <v>255</v>
      </c>
      <c r="AE573" s="9" t="s">
        <v>255</v>
      </c>
      <c r="AF573" s="9" t="s">
        <v>255</v>
      </c>
      <c r="AG573" s="9" t="s">
        <v>255</v>
      </c>
      <c r="AH573" s="9" t="s">
        <v>255</v>
      </c>
      <c r="AI573" s="9" t="s">
        <v>255</v>
      </c>
      <c r="AJ573" s="9" t="s">
        <v>255</v>
      </c>
      <c r="AK573" s="9" t="s">
        <v>255</v>
      </c>
      <c r="AL573" s="9" t="s">
        <v>255</v>
      </c>
      <c r="AM573" s="9" t="s">
        <v>255</v>
      </c>
      <c r="AN573" s="9" t="s">
        <v>255</v>
      </c>
      <c r="AO573" s="9" t="s">
        <v>255</v>
      </c>
      <c r="AP573" s="9" t="s">
        <v>255</v>
      </c>
      <c r="AQ573" s="9" t="s">
        <v>255</v>
      </c>
      <c r="AR573" s="9" t="s">
        <v>255</v>
      </c>
    </row>
    <row r="574" spans="1:44" x14ac:dyDescent="0.2">
      <c r="A574" s="9">
        <v>425610</v>
      </c>
      <c r="B574" s="9" t="s">
        <v>157</v>
      </c>
      <c r="C574" s="9" t="s">
        <v>255</v>
      </c>
      <c r="D574" s="9" t="s">
        <v>255</v>
      </c>
      <c r="E574" s="9" t="s">
        <v>167</v>
      </c>
      <c r="F574" s="9" t="s">
        <v>255</v>
      </c>
      <c r="G574" s="9" t="s">
        <v>255</v>
      </c>
      <c r="H574" s="9" t="s">
        <v>255</v>
      </c>
      <c r="I574" s="9" t="s">
        <v>255</v>
      </c>
      <c r="J574" s="9" t="s">
        <v>167</v>
      </c>
      <c r="K574" s="9" t="s">
        <v>167</v>
      </c>
      <c r="L574" s="9" t="s">
        <v>163</v>
      </c>
      <c r="M574" s="9" t="s">
        <v>255</v>
      </c>
      <c r="N574" s="9" t="s">
        <v>167</v>
      </c>
      <c r="O574" s="9" t="s">
        <v>255</v>
      </c>
      <c r="P574" s="9" t="s">
        <v>255</v>
      </c>
      <c r="Q574" s="9" t="s">
        <v>255</v>
      </c>
      <c r="R574" s="9" t="s">
        <v>165</v>
      </c>
      <c r="S574" s="9" t="s">
        <v>255</v>
      </c>
      <c r="T574" s="9" t="s">
        <v>165</v>
      </c>
      <c r="U574" s="9" t="s">
        <v>165</v>
      </c>
      <c r="V574" s="9" t="s">
        <v>165</v>
      </c>
      <c r="W574" s="9" t="s">
        <v>165</v>
      </c>
      <c r="X574" s="9" t="s">
        <v>255</v>
      </c>
      <c r="Y574" s="9" t="s">
        <v>255</v>
      </c>
      <c r="Z574" s="9" t="s">
        <v>255</v>
      </c>
      <c r="AA574" s="9" t="s">
        <v>255</v>
      </c>
      <c r="AB574" s="9" t="s">
        <v>255</v>
      </c>
      <c r="AC574" s="9" t="s">
        <v>255</v>
      </c>
      <c r="AD574" s="9" t="s">
        <v>255</v>
      </c>
      <c r="AE574" s="9" t="s">
        <v>255</v>
      </c>
      <c r="AF574" s="9" t="s">
        <v>255</v>
      </c>
      <c r="AG574" s="9" t="s">
        <v>255</v>
      </c>
      <c r="AH574" s="9" t="s">
        <v>255</v>
      </c>
      <c r="AI574" s="9" t="s">
        <v>255</v>
      </c>
      <c r="AJ574" s="9" t="s">
        <v>255</v>
      </c>
      <c r="AK574" s="9" t="s">
        <v>255</v>
      </c>
      <c r="AL574" s="9" t="s">
        <v>255</v>
      </c>
      <c r="AM574" s="9" t="s">
        <v>255</v>
      </c>
      <c r="AN574" s="9" t="s">
        <v>255</v>
      </c>
      <c r="AO574" s="9" t="s">
        <v>255</v>
      </c>
      <c r="AP574" s="9" t="s">
        <v>255</v>
      </c>
      <c r="AQ574" s="9" t="s">
        <v>255</v>
      </c>
      <c r="AR574" s="9" t="s">
        <v>255</v>
      </c>
    </row>
    <row r="575" spans="1:44" x14ac:dyDescent="0.2">
      <c r="A575" s="9">
        <v>425715</v>
      </c>
      <c r="B575" s="9" t="s">
        <v>157</v>
      </c>
      <c r="C575" s="9" t="s">
        <v>255</v>
      </c>
      <c r="D575" s="9" t="s">
        <v>255</v>
      </c>
      <c r="E575" s="9" t="s">
        <v>255</v>
      </c>
      <c r="F575" s="9" t="s">
        <v>255</v>
      </c>
      <c r="G575" s="9" t="s">
        <v>255</v>
      </c>
      <c r="H575" s="9" t="s">
        <v>255</v>
      </c>
      <c r="I575" s="9" t="s">
        <v>255</v>
      </c>
      <c r="J575" s="9" t="s">
        <v>255</v>
      </c>
      <c r="K575" s="9" t="s">
        <v>165</v>
      </c>
      <c r="L575" s="9" t="s">
        <v>167</v>
      </c>
      <c r="M575" s="9" t="s">
        <v>255</v>
      </c>
      <c r="N575" s="9" t="s">
        <v>167</v>
      </c>
      <c r="O575" s="9" t="s">
        <v>255</v>
      </c>
      <c r="P575" s="9" t="s">
        <v>167</v>
      </c>
      <c r="Q575" s="9" t="s">
        <v>255</v>
      </c>
      <c r="R575" s="9" t="s">
        <v>255</v>
      </c>
      <c r="S575" s="9" t="s">
        <v>255</v>
      </c>
      <c r="T575" s="9" t="s">
        <v>255</v>
      </c>
      <c r="U575" s="9" t="s">
        <v>255</v>
      </c>
      <c r="V575" s="9" t="s">
        <v>167</v>
      </c>
      <c r="W575" s="9" t="s">
        <v>255</v>
      </c>
      <c r="X575" s="9" t="s">
        <v>167</v>
      </c>
      <c r="Y575" s="9" t="s">
        <v>255</v>
      </c>
      <c r="Z575" s="9" t="s">
        <v>255</v>
      </c>
      <c r="AA575" s="9" t="s">
        <v>255</v>
      </c>
      <c r="AB575" s="9" t="s">
        <v>255</v>
      </c>
      <c r="AC575" s="9" t="s">
        <v>255</v>
      </c>
      <c r="AD575" s="9" t="s">
        <v>255</v>
      </c>
      <c r="AE575" s="9" t="s">
        <v>255</v>
      </c>
      <c r="AF575" s="9" t="s">
        <v>255</v>
      </c>
      <c r="AG575" s="9" t="s">
        <v>255</v>
      </c>
      <c r="AH575" s="9" t="s">
        <v>255</v>
      </c>
      <c r="AI575" s="9" t="s">
        <v>255</v>
      </c>
      <c r="AJ575" s="9" t="s">
        <v>255</v>
      </c>
      <c r="AK575" s="9" t="s">
        <v>255</v>
      </c>
      <c r="AL575" s="9" t="s">
        <v>255</v>
      </c>
      <c r="AM575" s="9" t="s">
        <v>255</v>
      </c>
      <c r="AN575" s="9" t="s">
        <v>255</v>
      </c>
      <c r="AO575" s="9" t="s">
        <v>255</v>
      </c>
      <c r="AP575" s="9" t="s">
        <v>255</v>
      </c>
      <c r="AQ575" s="9" t="s">
        <v>255</v>
      </c>
      <c r="AR575" s="9" t="s">
        <v>255</v>
      </c>
    </row>
    <row r="576" spans="1:44" x14ac:dyDescent="0.2">
      <c r="A576" s="9">
        <v>425768</v>
      </c>
      <c r="B576" s="9" t="s">
        <v>157</v>
      </c>
      <c r="C576" s="9" t="s">
        <v>255</v>
      </c>
      <c r="D576" s="9" t="s">
        <v>255</v>
      </c>
      <c r="E576" s="9" t="s">
        <v>255</v>
      </c>
      <c r="F576" s="9" t="s">
        <v>167</v>
      </c>
      <c r="G576" s="9" t="s">
        <v>255</v>
      </c>
      <c r="H576" s="9" t="s">
        <v>165</v>
      </c>
      <c r="I576" s="9" t="s">
        <v>255</v>
      </c>
      <c r="J576" s="9" t="s">
        <v>255</v>
      </c>
      <c r="K576" s="9" t="s">
        <v>165</v>
      </c>
      <c r="L576" s="9" t="s">
        <v>255</v>
      </c>
      <c r="M576" s="9" t="s">
        <v>255</v>
      </c>
      <c r="N576" s="9" t="s">
        <v>165</v>
      </c>
      <c r="O576" s="9" t="s">
        <v>167</v>
      </c>
      <c r="P576" s="9" t="s">
        <v>165</v>
      </c>
      <c r="Q576" s="9" t="s">
        <v>165</v>
      </c>
      <c r="R576" s="9" t="s">
        <v>165</v>
      </c>
      <c r="S576" s="9" t="s">
        <v>165</v>
      </c>
      <c r="T576" s="9" t="s">
        <v>163</v>
      </c>
      <c r="U576" s="9" t="s">
        <v>165</v>
      </c>
      <c r="V576" s="9" t="s">
        <v>165</v>
      </c>
      <c r="W576" s="9" t="s">
        <v>163</v>
      </c>
      <c r="X576" s="9" t="s">
        <v>163</v>
      </c>
      <c r="Y576" s="9" t="s">
        <v>255</v>
      </c>
      <c r="Z576" s="9" t="s">
        <v>255</v>
      </c>
      <c r="AA576" s="9" t="s">
        <v>255</v>
      </c>
      <c r="AB576" s="9" t="s">
        <v>255</v>
      </c>
      <c r="AC576" s="9" t="s">
        <v>255</v>
      </c>
      <c r="AD576" s="9" t="s">
        <v>255</v>
      </c>
      <c r="AE576" s="9" t="s">
        <v>255</v>
      </c>
      <c r="AF576" s="9" t="s">
        <v>255</v>
      </c>
      <c r="AG576" s="9" t="s">
        <v>255</v>
      </c>
      <c r="AH576" s="9" t="s">
        <v>255</v>
      </c>
      <c r="AI576" s="9" t="s">
        <v>255</v>
      </c>
      <c r="AJ576" s="9" t="s">
        <v>255</v>
      </c>
      <c r="AK576" s="9" t="s">
        <v>255</v>
      </c>
      <c r="AL576" s="9" t="s">
        <v>255</v>
      </c>
      <c r="AM576" s="9" t="s">
        <v>255</v>
      </c>
      <c r="AN576" s="9" t="s">
        <v>255</v>
      </c>
      <c r="AO576" s="9" t="s">
        <v>255</v>
      </c>
      <c r="AP576" s="9" t="s">
        <v>255</v>
      </c>
      <c r="AQ576" s="9" t="s">
        <v>255</v>
      </c>
      <c r="AR576" s="9" t="s">
        <v>255</v>
      </c>
    </row>
    <row r="577" spans="1:44" x14ac:dyDescent="0.2">
      <c r="A577" s="9">
        <v>425871</v>
      </c>
      <c r="B577" s="9" t="s">
        <v>157</v>
      </c>
      <c r="C577" s="9" t="s">
        <v>255</v>
      </c>
      <c r="D577" s="9" t="s">
        <v>255</v>
      </c>
      <c r="E577" s="9" t="s">
        <v>255</v>
      </c>
      <c r="F577" s="9" t="s">
        <v>255</v>
      </c>
      <c r="G577" s="9" t="s">
        <v>255</v>
      </c>
      <c r="H577" s="9" t="s">
        <v>255</v>
      </c>
      <c r="I577" s="9" t="s">
        <v>167</v>
      </c>
      <c r="J577" s="9" t="s">
        <v>255</v>
      </c>
      <c r="K577" s="9" t="s">
        <v>255</v>
      </c>
      <c r="L577" s="9" t="s">
        <v>167</v>
      </c>
      <c r="M577" s="9" t="s">
        <v>255</v>
      </c>
      <c r="N577" s="9" t="s">
        <v>165</v>
      </c>
      <c r="O577" s="9" t="s">
        <v>255</v>
      </c>
      <c r="P577" s="9" t="s">
        <v>167</v>
      </c>
      <c r="Q577" s="9" t="s">
        <v>167</v>
      </c>
      <c r="R577" s="9" t="s">
        <v>163</v>
      </c>
      <c r="S577" s="9" t="s">
        <v>255</v>
      </c>
      <c r="T577" s="9" t="s">
        <v>163</v>
      </c>
      <c r="U577" s="9" t="s">
        <v>255</v>
      </c>
      <c r="V577" s="9" t="s">
        <v>255</v>
      </c>
      <c r="W577" s="9" t="s">
        <v>255</v>
      </c>
      <c r="X577" s="9" t="s">
        <v>165</v>
      </c>
      <c r="Y577" s="9" t="s">
        <v>255</v>
      </c>
      <c r="Z577" s="9" t="s">
        <v>255</v>
      </c>
      <c r="AA577" s="9" t="s">
        <v>255</v>
      </c>
      <c r="AB577" s="9" t="s">
        <v>255</v>
      </c>
      <c r="AC577" s="9" t="s">
        <v>255</v>
      </c>
      <c r="AD577" s="9" t="s">
        <v>255</v>
      </c>
      <c r="AE577" s="9" t="s">
        <v>255</v>
      </c>
      <c r="AF577" s="9" t="s">
        <v>255</v>
      </c>
      <c r="AG577" s="9" t="s">
        <v>255</v>
      </c>
      <c r="AH577" s="9" t="s">
        <v>255</v>
      </c>
      <c r="AI577" s="9" t="s">
        <v>255</v>
      </c>
      <c r="AJ577" s="9" t="s">
        <v>255</v>
      </c>
      <c r="AK577" s="9" t="s">
        <v>255</v>
      </c>
      <c r="AL577" s="9" t="s">
        <v>255</v>
      </c>
      <c r="AM577" s="9" t="s">
        <v>255</v>
      </c>
      <c r="AN577" s="9" t="s">
        <v>255</v>
      </c>
      <c r="AO577" s="9" t="s">
        <v>255</v>
      </c>
      <c r="AP577" s="9" t="s">
        <v>255</v>
      </c>
      <c r="AQ577" s="9" t="s">
        <v>255</v>
      </c>
      <c r="AR577" s="9" t="s">
        <v>255</v>
      </c>
    </row>
    <row r="578" spans="1:44" x14ac:dyDescent="0.2">
      <c r="A578" s="9">
        <v>425895</v>
      </c>
      <c r="B578" s="9" t="s">
        <v>157</v>
      </c>
      <c r="C578" s="9" t="s">
        <v>165</v>
      </c>
      <c r="D578" s="9" t="s">
        <v>255</v>
      </c>
      <c r="E578" s="9" t="s">
        <v>255</v>
      </c>
      <c r="F578" s="9" t="s">
        <v>255</v>
      </c>
      <c r="G578" s="9" t="s">
        <v>255</v>
      </c>
      <c r="H578" s="9" t="s">
        <v>255</v>
      </c>
      <c r="I578" s="9" t="s">
        <v>163</v>
      </c>
      <c r="J578" s="9" t="s">
        <v>165</v>
      </c>
      <c r="K578" s="9" t="s">
        <v>255</v>
      </c>
      <c r="L578" s="9" t="s">
        <v>163</v>
      </c>
      <c r="M578" s="9" t="s">
        <v>255</v>
      </c>
      <c r="N578" s="9" t="s">
        <v>163</v>
      </c>
      <c r="O578" s="9" t="s">
        <v>163</v>
      </c>
      <c r="P578" s="9" t="s">
        <v>163</v>
      </c>
      <c r="Q578" s="9" t="s">
        <v>163</v>
      </c>
      <c r="R578" s="9" t="s">
        <v>163</v>
      </c>
      <c r="S578" s="9" t="s">
        <v>163</v>
      </c>
      <c r="T578" s="9" t="s">
        <v>163</v>
      </c>
      <c r="U578" s="9" t="s">
        <v>163</v>
      </c>
      <c r="V578" s="9" t="s">
        <v>163</v>
      </c>
      <c r="W578" s="9" t="s">
        <v>163</v>
      </c>
      <c r="X578" s="9" t="s">
        <v>163</v>
      </c>
      <c r="Y578" s="9" t="s">
        <v>255</v>
      </c>
      <c r="Z578" s="9" t="s">
        <v>255</v>
      </c>
      <c r="AA578" s="9" t="s">
        <v>255</v>
      </c>
      <c r="AB578" s="9" t="s">
        <v>255</v>
      </c>
      <c r="AC578" s="9" t="s">
        <v>255</v>
      </c>
      <c r="AD578" s="9" t="s">
        <v>255</v>
      </c>
      <c r="AE578" s="9" t="s">
        <v>255</v>
      </c>
      <c r="AF578" s="9" t="s">
        <v>255</v>
      </c>
      <c r="AG578" s="9" t="s">
        <v>255</v>
      </c>
      <c r="AH578" s="9" t="s">
        <v>255</v>
      </c>
      <c r="AI578" s="9" t="s">
        <v>255</v>
      </c>
      <c r="AJ578" s="9" t="s">
        <v>255</v>
      </c>
      <c r="AK578" s="9" t="s">
        <v>255</v>
      </c>
      <c r="AL578" s="9" t="s">
        <v>255</v>
      </c>
      <c r="AM578" s="9" t="s">
        <v>255</v>
      </c>
      <c r="AN578" s="9" t="s">
        <v>255</v>
      </c>
      <c r="AO578" s="9" t="s">
        <v>255</v>
      </c>
      <c r="AP578" s="9" t="s">
        <v>255</v>
      </c>
      <c r="AQ578" s="9" t="s">
        <v>255</v>
      </c>
      <c r="AR578" s="9" t="s">
        <v>255</v>
      </c>
    </row>
    <row r="579" spans="1:44" x14ac:dyDescent="0.2">
      <c r="A579" s="9">
        <v>425962</v>
      </c>
      <c r="B579" s="9" t="s">
        <v>157</v>
      </c>
      <c r="C579" s="9" t="s">
        <v>255</v>
      </c>
      <c r="D579" s="9" t="s">
        <v>167</v>
      </c>
      <c r="E579" s="9" t="s">
        <v>167</v>
      </c>
      <c r="F579" s="9" t="s">
        <v>255</v>
      </c>
      <c r="G579" s="9" t="s">
        <v>255</v>
      </c>
      <c r="H579" s="9" t="s">
        <v>255</v>
      </c>
      <c r="I579" s="9" t="s">
        <v>167</v>
      </c>
      <c r="J579" s="9" t="s">
        <v>255</v>
      </c>
      <c r="K579" s="9" t="s">
        <v>255</v>
      </c>
      <c r="L579" s="9" t="s">
        <v>167</v>
      </c>
      <c r="M579" s="9" t="s">
        <v>255</v>
      </c>
      <c r="N579" s="9" t="s">
        <v>163</v>
      </c>
      <c r="O579" s="9" t="s">
        <v>163</v>
      </c>
      <c r="P579" s="9" t="s">
        <v>163</v>
      </c>
      <c r="Q579" s="9" t="s">
        <v>163</v>
      </c>
      <c r="R579" s="9" t="s">
        <v>163</v>
      </c>
      <c r="S579" s="9" t="s">
        <v>163</v>
      </c>
      <c r="T579" s="9" t="s">
        <v>163</v>
      </c>
      <c r="U579" s="9" t="s">
        <v>163</v>
      </c>
      <c r="V579" s="9" t="s">
        <v>163</v>
      </c>
      <c r="W579" s="9" t="s">
        <v>163</v>
      </c>
      <c r="X579" s="9" t="s">
        <v>163</v>
      </c>
      <c r="Y579" s="9" t="s">
        <v>255</v>
      </c>
      <c r="Z579" s="9" t="s">
        <v>255</v>
      </c>
      <c r="AA579" s="9" t="s">
        <v>255</v>
      </c>
      <c r="AB579" s="9" t="s">
        <v>255</v>
      </c>
      <c r="AC579" s="9" t="s">
        <v>255</v>
      </c>
      <c r="AD579" s="9" t="s">
        <v>255</v>
      </c>
      <c r="AE579" s="9" t="s">
        <v>255</v>
      </c>
      <c r="AF579" s="9" t="s">
        <v>255</v>
      </c>
      <c r="AG579" s="9" t="s">
        <v>255</v>
      </c>
      <c r="AH579" s="9" t="s">
        <v>255</v>
      </c>
      <c r="AI579" s="9" t="s">
        <v>255</v>
      </c>
      <c r="AJ579" s="9" t="s">
        <v>255</v>
      </c>
      <c r="AK579" s="9" t="s">
        <v>255</v>
      </c>
      <c r="AL579" s="9" t="s">
        <v>255</v>
      </c>
      <c r="AM579" s="9" t="s">
        <v>255</v>
      </c>
      <c r="AN579" s="9" t="s">
        <v>255</v>
      </c>
      <c r="AO579" s="9" t="s">
        <v>255</v>
      </c>
      <c r="AP579" s="9" t="s">
        <v>255</v>
      </c>
      <c r="AQ579" s="9" t="s">
        <v>255</v>
      </c>
      <c r="AR579" s="9" t="s">
        <v>255</v>
      </c>
    </row>
    <row r="580" spans="1:44" x14ac:dyDescent="0.2">
      <c r="A580" s="9">
        <v>425986</v>
      </c>
      <c r="B580" s="9" t="s">
        <v>157</v>
      </c>
      <c r="C580" s="9" t="s">
        <v>255</v>
      </c>
      <c r="D580" s="9" t="s">
        <v>255</v>
      </c>
      <c r="E580" s="9" t="s">
        <v>167</v>
      </c>
      <c r="F580" s="9" t="s">
        <v>255</v>
      </c>
      <c r="G580" s="9" t="s">
        <v>255</v>
      </c>
      <c r="H580" s="9" t="s">
        <v>167</v>
      </c>
      <c r="I580" s="9" t="s">
        <v>255</v>
      </c>
      <c r="J580" s="9" t="s">
        <v>167</v>
      </c>
      <c r="K580" s="9" t="s">
        <v>255</v>
      </c>
      <c r="L580" s="9" t="s">
        <v>167</v>
      </c>
      <c r="M580" s="9" t="s">
        <v>255</v>
      </c>
      <c r="N580" s="9" t="s">
        <v>163</v>
      </c>
      <c r="O580" s="9" t="s">
        <v>163</v>
      </c>
      <c r="P580" s="9" t="s">
        <v>163</v>
      </c>
      <c r="Q580" s="9" t="s">
        <v>163</v>
      </c>
      <c r="R580" s="9" t="s">
        <v>163</v>
      </c>
      <c r="S580" s="9" t="s">
        <v>163</v>
      </c>
      <c r="T580" s="9" t="s">
        <v>163</v>
      </c>
      <c r="U580" s="9" t="s">
        <v>163</v>
      </c>
      <c r="V580" s="9" t="s">
        <v>163</v>
      </c>
      <c r="W580" s="9" t="s">
        <v>163</v>
      </c>
      <c r="X580" s="9" t="s">
        <v>163</v>
      </c>
      <c r="Y580" s="9" t="s">
        <v>255</v>
      </c>
      <c r="Z580" s="9" t="s">
        <v>255</v>
      </c>
      <c r="AA580" s="9" t="s">
        <v>255</v>
      </c>
      <c r="AB580" s="9" t="s">
        <v>255</v>
      </c>
      <c r="AC580" s="9" t="s">
        <v>255</v>
      </c>
      <c r="AD580" s="9" t="s">
        <v>255</v>
      </c>
      <c r="AE580" s="9" t="s">
        <v>255</v>
      </c>
      <c r="AF580" s="9" t="s">
        <v>255</v>
      </c>
      <c r="AG580" s="9" t="s">
        <v>255</v>
      </c>
      <c r="AH580" s="9" t="s">
        <v>255</v>
      </c>
      <c r="AI580" s="9" t="s">
        <v>255</v>
      </c>
      <c r="AJ580" s="9" t="s">
        <v>255</v>
      </c>
      <c r="AK580" s="9" t="s">
        <v>255</v>
      </c>
      <c r="AL580" s="9" t="s">
        <v>255</v>
      </c>
      <c r="AM580" s="9" t="s">
        <v>255</v>
      </c>
      <c r="AN580" s="9" t="s">
        <v>255</v>
      </c>
      <c r="AO580" s="9" t="s">
        <v>255</v>
      </c>
      <c r="AP580" s="9" t="s">
        <v>255</v>
      </c>
      <c r="AQ580" s="9" t="s">
        <v>255</v>
      </c>
      <c r="AR580" s="9" t="s">
        <v>255</v>
      </c>
    </row>
    <row r="581" spans="1:44" x14ac:dyDescent="0.2">
      <c r="A581" s="9">
        <v>426049</v>
      </c>
      <c r="B581" s="9" t="s">
        <v>157</v>
      </c>
      <c r="C581" s="9" t="s">
        <v>255</v>
      </c>
      <c r="D581" s="9" t="s">
        <v>255</v>
      </c>
      <c r="E581" s="9" t="s">
        <v>255</v>
      </c>
      <c r="F581" s="9" t="s">
        <v>255</v>
      </c>
      <c r="G581" s="9" t="s">
        <v>255</v>
      </c>
      <c r="H581" s="9" t="s">
        <v>255</v>
      </c>
      <c r="I581" s="9" t="s">
        <v>165</v>
      </c>
      <c r="J581" s="9" t="s">
        <v>255</v>
      </c>
      <c r="K581" s="9" t="s">
        <v>255</v>
      </c>
      <c r="L581" s="9" t="s">
        <v>255</v>
      </c>
      <c r="M581" s="9" t="s">
        <v>255</v>
      </c>
      <c r="N581" s="9" t="s">
        <v>165</v>
      </c>
      <c r="O581" s="9" t="s">
        <v>255</v>
      </c>
      <c r="P581" s="9" t="s">
        <v>165</v>
      </c>
      <c r="Q581" s="9" t="s">
        <v>165</v>
      </c>
      <c r="R581" s="9" t="s">
        <v>165</v>
      </c>
      <c r="S581" s="9" t="s">
        <v>255</v>
      </c>
      <c r="T581" s="9" t="s">
        <v>163</v>
      </c>
      <c r="U581" s="9" t="s">
        <v>255</v>
      </c>
      <c r="V581" s="9" t="s">
        <v>165</v>
      </c>
      <c r="W581" s="9" t="s">
        <v>163</v>
      </c>
      <c r="X581" s="9" t="s">
        <v>255</v>
      </c>
      <c r="Y581" s="9" t="s">
        <v>255</v>
      </c>
      <c r="Z581" s="9" t="s">
        <v>255</v>
      </c>
      <c r="AA581" s="9" t="s">
        <v>255</v>
      </c>
      <c r="AB581" s="9" t="s">
        <v>255</v>
      </c>
      <c r="AC581" s="9" t="s">
        <v>255</v>
      </c>
      <c r="AD581" s="9" t="s">
        <v>255</v>
      </c>
      <c r="AE581" s="9" t="s">
        <v>255</v>
      </c>
      <c r="AF581" s="9" t="s">
        <v>255</v>
      </c>
      <c r="AG581" s="9" t="s">
        <v>255</v>
      </c>
      <c r="AH581" s="9" t="s">
        <v>255</v>
      </c>
      <c r="AI581" s="9" t="s">
        <v>255</v>
      </c>
      <c r="AJ581" s="9" t="s">
        <v>255</v>
      </c>
      <c r="AK581" s="9" t="s">
        <v>255</v>
      </c>
      <c r="AL581" s="9" t="s">
        <v>255</v>
      </c>
      <c r="AM581" s="9" t="s">
        <v>255</v>
      </c>
      <c r="AN581" s="9" t="s">
        <v>255</v>
      </c>
      <c r="AO581" s="9" t="s">
        <v>255</v>
      </c>
      <c r="AP581" s="9" t="s">
        <v>255</v>
      </c>
      <c r="AQ581" s="9" t="s">
        <v>255</v>
      </c>
      <c r="AR581" s="9" t="s">
        <v>255</v>
      </c>
    </row>
    <row r="582" spans="1:44" x14ac:dyDescent="0.2">
      <c r="A582" s="9">
        <v>426079</v>
      </c>
      <c r="B582" s="9" t="s">
        <v>157</v>
      </c>
      <c r="C582" s="9" t="s">
        <v>255</v>
      </c>
      <c r="D582" s="9" t="s">
        <v>255</v>
      </c>
      <c r="E582" s="9" t="s">
        <v>255</v>
      </c>
      <c r="F582" s="9" t="s">
        <v>255</v>
      </c>
      <c r="G582" s="9" t="s">
        <v>255</v>
      </c>
      <c r="H582" s="9" t="s">
        <v>255</v>
      </c>
      <c r="I582" s="9" t="s">
        <v>163</v>
      </c>
      <c r="J582" s="9" t="s">
        <v>255</v>
      </c>
      <c r="K582" s="9" t="s">
        <v>167</v>
      </c>
      <c r="L582" s="9" t="s">
        <v>255</v>
      </c>
      <c r="M582" s="9" t="s">
        <v>255</v>
      </c>
      <c r="N582" s="9" t="s">
        <v>165</v>
      </c>
      <c r="O582" s="9" t="s">
        <v>165</v>
      </c>
      <c r="P582" s="9" t="s">
        <v>255</v>
      </c>
      <c r="Q582" s="9" t="s">
        <v>255</v>
      </c>
      <c r="R582" s="9" t="s">
        <v>165</v>
      </c>
      <c r="S582" s="9" t="s">
        <v>255</v>
      </c>
      <c r="T582" s="9" t="s">
        <v>165</v>
      </c>
      <c r="U582" s="9" t="s">
        <v>255</v>
      </c>
      <c r="V582" s="9" t="s">
        <v>165</v>
      </c>
      <c r="W582" s="9" t="s">
        <v>165</v>
      </c>
      <c r="X582" s="9" t="s">
        <v>165</v>
      </c>
      <c r="Y582" s="9" t="s">
        <v>255</v>
      </c>
      <c r="Z582" s="9" t="s">
        <v>255</v>
      </c>
      <c r="AA582" s="9" t="s">
        <v>255</v>
      </c>
      <c r="AB582" s="9" t="s">
        <v>255</v>
      </c>
      <c r="AC582" s="9" t="s">
        <v>255</v>
      </c>
      <c r="AD582" s="9" t="s">
        <v>255</v>
      </c>
      <c r="AE582" s="9" t="s">
        <v>255</v>
      </c>
      <c r="AF582" s="9" t="s">
        <v>255</v>
      </c>
      <c r="AG582" s="9" t="s">
        <v>255</v>
      </c>
      <c r="AH582" s="9" t="s">
        <v>255</v>
      </c>
      <c r="AI582" s="9" t="s">
        <v>255</v>
      </c>
      <c r="AJ582" s="9" t="s">
        <v>255</v>
      </c>
      <c r="AK582" s="9" t="s">
        <v>255</v>
      </c>
      <c r="AL582" s="9" t="s">
        <v>255</v>
      </c>
      <c r="AM582" s="9" t="s">
        <v>255</v>
      </c>
      <c r="AN582" s="9" t="s">
        <v>255</v>
      </c>
      <c r="AO582" s="9" t="s">
        <v>255</v>
      </c>
      <c r="AP582" s="9" t="s">
        <v>255</v>
      </c>
      <c r="AQ582" s="9" t="s">
        <v>255</v>
      </c>
      <c r="AR582" s="9" t="s">
        <v>255</v>
      </c>
    </row>
    <row r="583" spans="1:44" x14ac:dyDescent="0.2">
      <c r="A583" s="9">
        <v>426248</v>
      </c>
      <c r="B583" s="9" t="s">
        <v>157</v>
      </c>
      <c r="C583" s="9" t="s">
        <v>255</v>
      </c>
      <c r="D583" s="9" t="s">
        <v>255</v>
      </c>
      <c r="E583" s="9" t="s">
        <v>255</v>
      </c>
      <c r="F583" s="9" t="s">
        <v>255</v>
      </c>
      <c r="G583" s="9" t="s">
        <v>255</v>
      </c>
      <c r="H583" s="9" t="s">
        <v>165</v>
      </c>
      <c r="I583" s="9" t="s">
        <v>165</v>
      </c>
      <c r="J583" s="9" t="s">
        <v>255</v>
      </c>
      <c r="K583" s="9" t="s">
        <v>167</v>
      </c>
      <c r="L583" s="9" t="s">
        <v>255</v>
      </c>
      <c r="M583" s="9" t="s">
        <v>163</v>
      </c>
      <c r="N583" s="9" t="s">
        <v>163</v>
      </c>
      <c r="O583" s="9" t="s">
        <v>163</v>
      </c>
      <c r="P583" s="9" t="s">
        <v>163</v>
      </c>
      <c r="Q583" s="9" t="s">
        <v>163</v>
      </c>
      <c r="R583" s="9" t="s">
        <v>163</v>
      </c>
      <c r="S583" s="9" t="s">
        <v>163</v>
      </c>
      <c r="T583" s="9" t="s">
        <v>163</v>
      </c>
      <c r="U583" s="9" t="s">
        <v>163</v>
      </c>
      <c r="V583" s="9" t="s">
        <v>163</v>
      </c>
      <c r="W583" s="9" t="s">
        <v>163</v>
      </c>
      <c r="X583" s="9" t="s">
        <v>163</v>
      </c>
      <c r="Y583" s="9" t="s">
        <v>255</v>
      </c>
      <c r="Z583" s="9" t="s">
        <v>255</v>
      </c>
      <c r="AA583" s="9" t="s">
        <v>255</v>
      </c>
      <c r="AB583" s="9" t="s">
        <v>255</v>
      </c>
      <c r="AC583" s="9" t="s">
        <v>255</v>
      </c>
      <c r="AD583" s="9" t="s">
        <v>255</v>
      </c>
      <c r="AE583" s="9" t="s">
        <v>255</v>
      </c>
      <c r="AF583" s="9" t="s">
        <v>255</v>
      </c>
      <c r="AG583" s="9" t="s">
        <v>255</v>
      </c>
      <c r="AH583" s="9" t="s">
        <v>255</v>
      </c>
      <c r="AI583" s="9" t="s">
        <v>255</v>
      </c>
      <c r="AJ583" s="9" t="s">
        <v>255</v>
      </c>
      <c r="AK583" s="9" t="s">
        <v>255</v>
      </c>
      <c r="AL583" s="9" t="s">
        <v>255</v>
      </c>
      <c r="AM583" s="9" t="s">
        <v>255</v>
      </c>
      <c r="AN583" s="9" t="s">
        <v>255</v>
      </c>
      <c r="AO583" s="9" t="s">
        <v>255</v>
      </c>
      <c r="AP583" s="9" t="s">
        <v>255</v>
      </c>
      <c r="AQ583" s="9" t="s">
        <v>255</v>
      </c>
      <c r="AR583" s="9" t="s">
        <v>255</v>
      </c>
    </row>
    <row r="584" spans="1:44" x14ac:dyDescent="0.2">
      <c r="A584" s="9">
        <v>426304</v>
      </c>
      <c r="B584" s="9" t="s">
        <v>157</v>
      </c>
      <c r="C584" s="9" t="s">
        <v>255</v>
      </c>
      <c r="D584" s="9" t="s">
        <v>255</v>
      </c>
      <c r="E584" s="9" t="s">
        <v>255</v>
      </c>
      <c r="F584" s="9" t="s">
        <v>255</v>
      </c>
      <c r="G584" s="9" t="s">
        <v>255</v>
      </c>
      <c r="H584" s="9" t="s">
        <v>255</v>
      </c>
      <c r="I584" s="9" t="s">
        <v>255</v>
      </c>
      <c r="J584" s="9" t="s">
        <v>255</v>
      </c>
      <c r="K584" s="9" t="s">
        <v>255</v>
      </c>
      <c r="L584" s="9" t="s">
        <v>167</v>
      </c>
      <c r="M584" s="9" t="s">
        <v>255</v>
      </c>
      <c r="N584" s="9" t="s">
        <v>167</v>
      </c>
      <c r="O584" s="9" t="s">
        <v>255</v>
      </c>
      <c r="P584" s="9" t="s">
        <v>255</v>
      </c>
      <c r="Q584" s="9" t="s">
        <v>255</v>
      </c>
      <c r="R584" s="9" t="s">
        <v>165</v>
      </c>
      <c r="S584" s="9" t="s">
        <v>255</v>
      </c>
      <c r="T584" s="9" t="s">
        <v>165</v>
      </c>
      <c r="U584" s="9" t="s">
        <v>255</v>
      </c>
      <c r="V584" s="9" t="s">
        <v>255</v>
      </c>
      <c r="W584" s="9" t="s">
        <v>165</v>
      </c>
      <c r="X584" s="9" t="s">
        <v>165</v>
      </c>
      <c r="Y584" s="9" t="s">
        <v>255</v>
      </c>
      <c r="Z584" s="9" t="s">
        <v>255</v>
      </c>
      <c r="AA584" s="9" t="s">
        <v>255</v>
      </c>
      <c r="AB584" s="9" t="s">
        <v>255</v>
      </c>
      <c r="AC584" s="9" t="s">
        <v>255</v>
      </c>
      <c r="AD584" s="9" t="s">
        <v>255</v>
      </c>
      <c r="AE584" s="9" t="s">
        <v>255</v>
      </c>
      <c r="AF584" s="9" t="s">
        <v>255</v>
      </c>
      <c r="AG584" s="9" t="s">
        <v>255</v>
      </c>
      <c r="AH584" s="9" t="s">
        <v>255</v>
      </c>
      <c r="AI584" s="9" t="s">
        <v>255</v>
      </c>
      <c r="AJ584" s="9" t="s">
        <v>255</v>
      </c>
      <c r="AK584" s="9" t="s">
        <v>255</v>
      </c>
      <c r="AL584" s="9" t="s">
        <v>255</v>
      </c>
      <c r="AM584" s="9" t="s">
        <v>255</v>
      </c>
      <c r="AN584" s="9" t="s">
        <v>255</v>
      </c>
      <c r="AO584" s="9" t="s">
        <v>255</v>
      </c>
      <c r="AP584" s="9" t="s">
        <v>255</v>
      </c>
      <c r="AQ584" s="9" t="s">
        <v>255</v>
      </c>
      <c r="AR584" s="9" t="s">
        <v>255</v>
      </c>
    </row>
    <row r="585" spans="1:44" x14ac:dyDescent="0.2">
      <c r="A585" s="9">
        <v>426412</v>
      </c>
      <c r="B585" s="9" t="s">
        <v>157</v>
      </c>
      <c r="C585" s="9" t="s">
        <v>255</v>
      </c>
      <c r="D585" s="9" t="s">
        <v>255</v>
      </c>
      <c r="E585" s="9" t="s">
        <v>255</v>
      </c>
      <c r="F585" s="9" t="s">
        <v>167</v>
      </c>
      <c r="G585" s="9" t="s">
        <v>255</v>
      </c>
      <c r="H585" s="9" t="s">
        <v>255</v>
      </c>
      <c r="I585" s="9" t="s">
        <v>255</v>
      </c>
      <c r="J585" s="9" t="s">
        <v>255</v>
      </c>
      <c r="K585" s="9" t="s">
        <v>165</v>
      </c>
      <c r="L585" s="9" t="s">
        <v>255</v>
      </c>
      <c r="M585" s="9" t="s">
        <v>255</v>
      </c>
      <c r="N585" s="9" t="s">
        <v>165</v>
      </c>
      <c r="O585" s="9" t="s">
        <v>255</v>
      </c>
      <c r="P585" s="9" t="s">
        <v>165</v>
      </c>
      <c r="Q585" s="9" t="s">
        <v>165</v>
      </c>
      <c r="R585" s="9" t="s">
        <v>163</v>
      </c>
      <c r="S585" s="9" t="s">
        <v>255</v>
      </c>
      <c r="T585" s="9" t="s">
        <v>163</v>
      </c>
      <c r="U585" s="9" t="s">
        <v>163</v>
      </c>
      <c r="V585" s="9" t="s">
        <v>163</v>
      </c>
      <c r="W585" s="9" t="s">
        <v>163</v>
      </c>
      <c r="X585" s="9" t="s">
        <v>165</v>
      </c>
      <c r="Y585" s="9" t="s">
        <v>255</v>
      </c>
      <c r="Z585" s="9" t="s">
        <v>255</v>
      </c>
      <c r="AA585" s="9" t="s">
        <v>255</v>
      </c>
      <c r="AB585" s="9" t="s">
        <v>255</v>
      </c>
      <c r="AC585" s="9" t="s">
        <v>255</v>
      </c>
      <c r="AD585" s="9" t="s">
        <v>255</v>
      </c>
      <c r="AE585" s="9" t="s">
        <v>255</v>
      </c>
      <c r="AF585" s="9" t="s">
        <v>255</v>
      </c>
      <c r="AG585" s="9" t="s">
        <v>255</v>
      </c>
      <c r="AH585" s="9" t="s">
        <v>255</v>
      </c>
      <c r="AI585" s="9" t="s">
        <v>255</v>
      </c>
      <c r="AJ585" s="9" t="s">
        <v>255</v>
      </c>
      <c r="AK585" s="9" t="s">
        <v>255</v>
      </c>
      <c r="AL585" s="9" t="s">
        <v>255</v>
      </c>
      <c r="AM585" s="9" t="s">
        <v>255</v>
      </c>
      <c r="AN585" s="9" t="s">
        <v>255</v>
      </c>
      <c r="AO585" s="9" t="s">
        <v>255</v>
      </c>
      <c r="AP585" s="9" t="s">
        <v>255</v>
      </c>
      <c r="AQ585" s="9" t="s">
        <v>255</v>
      </c>
      <c r="AR585" s="9" t="s">
        <v>255</v>
      </c>
    </row>
    <row r="586" spans="1:44" x14ac:dyDescent="0.2">
      <c r="A586" s="9">
        <v>426589</v>
      </c>
      <c r="B586" s="9" t="s">
        <v>157</v>
      </c>
      <c r="C586" s="9" t="s">
        <v>255</v>
      </c>
      <c r="D586" s="9" t="s">
        <v>255</v>
      </c>
      <c r="E586" s="9" t="s">
        <v>255</v>
      </c>
      <c r="F586" s="9" t="s">
        <v>255</v>
      </c>
      <c r="G586" s="9" t="s">
        <v>255</v>
      </c>
      <c r="H586" s="9" t="s">
        <v>255</v>
      </c>
      <c r="I586" s="9" t="s">
        <v>165</v>
      </c>
      <c r="J586" s="9" t="s">
        <v>165</v>
      </c>
      <c r="K586" s="9" t="s">
        <v>255</v>
      </c>
      <c r="L586" s="9" t="s">
        <v>163</v>
      </c>
      <c r="M586" s="9" t="s">
        <v>165</v>
      </c>
      <c r="N586" s="9" t="s">
        <v>163</v>
      </c>
      <c r="O586" s="9" t="s">
        <v>163</v>
      </c>
      <c r="P586" s="9" t="s">
        <v>163</v>
      </c>
      <c r="Q586" s="9" t="s">
        <v>163</v>
      </c>
      <c r="R586" s="9" t="s">
        <v>163</v>
      </c>
      <c r="S586" s="9" t="s">
        <v>163</v>
      </c>
      <c r="T586" s="9" t="s">
        <v>163</v>
      </c>
      <c r="U586" s="9" t="s">
        <v>163</v>
      </c>
      <c r="V586" s="9" t="s">
        <v>163</v>
      </c>
      <c r="W586" s="9" t="s">
        <v>163</v>
      </c>
      <c r="X586" s="9" t="s">
        <v>163</v>
      </c>
      <c r="Y586" s="9" t="s">
        <v>255</v>
      </c>
      <c r="Z586" s="9" t="s">
        <v>255</v>
      </c>
      <c r="AA586" s="9" t="s">
        <v>255</v>
      </c>
      <c r="AB586" s="9" t="s">
        <v>255</v>
      </c>
      <c r="AC586" s="9" t="s">
        <v>255</v>
      </c>
      <c r="AD586" s="9" t="s">
        <v>255</v>
      </c>
      <c r="AE586" s="9" t="s">
        <v>255</v>
      </c>
      <c r="AF586" s="9" t="s">
        <v>255</v>
      </c>
      <c r="AG586" s="9" t="s">
        <v>255</v>
      </c>
      <c r="AH586" s="9" t="s">
        <v>255</v>
      </c>
      <c r="AI586" s="9" t="s">
        <v>255</v>
      </c>
      <c r="AJ586" s="9" t="s">
        <v>255</v>
      </c>
      <c r="AK586" s="9" t="s">
        <v>255</v>
      </c>
      <c r="AL586" s="9" t="s">
        <v>255</v>
      </c>
      <c r="AM586" s="9" t="s">
        <v>255</v>
      </c>
      <c r="AN586" s="9" t="s">
        <v>255</v>
      </c>
      <c r="AO586" s="9" t="s">
        <v>255</v>
      </c>
      <c r="AP586" s="9" t="s">
        <v>255</v>
      </c>
      <c r="AQ586" s="9" t="s">
        <v>255</v>
      </c>
      <c r="AR586" s="9" t="s">
        <v>255</v>
      </c>
    </row>
    <row r="587" spans="1:44" x14ac:dyDescent="0.2">
      <c r="A587" s="9">
        <v>426642</v>
      </c>
      <c r="B587" s="9" t="s">
        <v>157</v>
      </c>
      <c r="C587" s="9" t="s">
        <v>255</v>
      </c>
      <c r="D587" s="9" t="s">
        <v>255</v>
      </c>
      <c r="E587" s="9" t="s">
        <v>255</v>
      </c>
      <c r="F587" s="9" t="s">
        <v>255</v>
      </c>
      <c r="G587" s="9" t="s">
        <v>255</v>
      </c>
      <c r="H587" s="9" t="s">
        <v>255</v>
      </c>
      <c r="I587" s="9" t="s">
        <v>255</v>
      </c>
      <c r="J587" s="9" t="s">
        <v>255</v>
      </c>
      <c r="K587" s="9" t="s">
        <v>255</v>
      </c>
      <c r="L587" s="9" t="s">
        <v>163</v>
      </c>
      <c r="M587" s="9" t="s">
        <v>167</v>
      </c>
      <c r="N587" s="9" t="s">
        <v>163</v>
      </c>
      <c r="O587" s="9" t="s">
        <v>163</v>
      </c>
      <c r="P587" s="9" t="s">
        <v>163</v>
      </c>
      <c r="Q587" s="9" t="s">
        <v>163</v>
      </c>
      <c r="R587" s="9" t="s">
        <v>163</v>
      </c>
      <c r="S587" s="9" t="s">
        <v>163</v>
      </c>
      <c r="T587" s="9" t="s">
        <v>163</v>
      </c>
      <c r="U587" s="9" t="s">
        <v>163</v>
      </c>
      <c r="V587" s="9" t="s">
        <v>163</v>
      </c>
      <c r="W587" s="9" t="s">
        <v>163</v>
      </c>
      <c r="X587" s="9" t="s">
        <v>163</v>
      </c>
      <c r="Y587" s="9" t="s">
        <v>255</v>
      </c>
      <c r="Z587" s="9" t="s">
        <v>255</v>
      </c>
      <c r="AA587" s="9" t="s">
        <v>255</v>
      </c>
      <c r="AB587" s="9" t="s">
        <v>255</v>
      </c>
      <c r="AC587" s="9" t="s">
        <v>255</v>
      </c>
      <c r="AD587" s="9" t="s">
        <v>255</v>
      </c>
      <c r="AE587" s="9" t="s">
        <v>255</v>
      </c>
      <c r="AF587" s="9" t="s">
        <v>255</v>
      </c>
      <c r="AG587" s="9" t="s">
        <v>255</v>
      </c>
      <c r="AH587" s="9" t="s">
        <v>255</v>
      </c>
      <c r="AI587" s="9" t="s">
        <v>255</v>
      </c>
      <c r="AJ587" s="9" t="s">
        <v>255</v>
      </c>
      <c r="AK587" s="9" t="s">
        <v>255</v>
      </c>
      <c r="AL587" s="9" t="s">
        <v>255</v>
      </c>
      <c r="AM587" s="9" t="s">
        <v>255</v>
      </c>
      <c r="AN587" s="9" t="s">
        <v>255</v>
      </c>
      <c r="AO587" s="9" t="s">
        <v>255</v>
      </c>
      <c r="AP587" s="9" t="s">
        <v>255</v>
      </c>
      <c r="AQ587" s="9" t="s">
        <v>255</v>
      </c>
      <c r="AR587" s="9" t="s">
        <v>255</v>
      </c>
    </row>
    <row r="588" spans="1:44" x14ac:dyDescent="0.2">
      <c r="A588" s="9">
        <v>426965</v>
      </c>
      <c r="B588" s="9" t="s">
        <v>157</v>
      </c>
      <c r="C588" s="9" t="s">
        <v>255</v>
      </c>
      <c r="D588" s="9" t="s">
        <v>255</v>
      </c>
      <c r="E588" s="9" t="s">
        <v>255</v>
      </c>
      <c r="F588" s="9" t="s">
        <v>255</v>
      </c>
      <c r="G588" s="9" t="s">
        <v>255</v>
      </c>
      <c r="H588" s="9" t="s">
        <v>255</v>
      </c>
      <c r="I588" s="9" t="s">
        <v>255</v>
      </c>
      <c r="J588" s="9" t="s">
        <v>165</v>
      </c>
      <c r="K588" s="9" t="s">
        <v>167</v>
      </c>
      <c r="L588" s="9" t="s">
        <v>167</v>
      </c>
      <c r="M588" s="9" t="s">
        <v>255</v>
      </c>
      <c r="N588" s="9" t="s">
        <v>165</v>
      </c>
      <c r="O588" s="9" t="s">
        <v>255</v>
      </c>
      <c r="P588" s="9" t="s">
        <v>165</v>
      </c>
      <c r="Q588" s="9" t="s">
        <v>165</v>
      </c>
      <c r="R588" s="9" t="s">
        <v>163</v>
      </c>
      <c r="S588" s="9" t="s">
        <v>165</v>
      </c>
      <c r="T588" s="9" t="s">
        <v>163</v>
      </c>
      <c r="U588" s="9" t="s">
        <v>163</v>
      </c>
      <c r="V588" s="9" t="s">
        <v>163</v>
      </c>
      <c r="W588" s="9" t="s">
        <v>163</v>
      </c>
      <c r="X588" s="9" t="s">
        <v>163</v>
      </c>
      <c r="Y588" s="9" t="s">
        <v>255</v>
      </c>
      <c r="Z588" s="9" t="s">
        <v>255</v>
      </c>
      <c r="AA588" s="9" t="s">
        <v>255</v>
      </c>
      <c r="AB588" s="9" t="s">
        <v>255</v>
      </c>
      <c r="AC588" s="9" t="s">
        <v>255</v>
      </c>
      <c r="AD588" s="9" t="s">
        <v>255</v>
      </c>
      <c r="AE588" s="9" t="s">
        <v>255</v>
      </c>
      <c r="AF588" s="9" t="s">
        <v>255</v>
      </c>
      <c r="AG588" s="9" t="s">
        <v>255</v>
      </c>
      <c r="AH588" s="9" t="s">
        <v>255</v>
      </c>
      <c r="AI588" s="9" t="s">
        <v>255</v>
      </c>
      <c r="AJ588" s="9" t="s">
        <v>255</v>
      </c>
      <c r="AK588" s="9" t="s">
        <v>255</v>
      </c>
      <c r="AL588" s="9" t="s">
        <v>255</v>
      </c>
      <c r="AM588" s="9" t="s">
        <v>255</v>
      </c>
      <c r="AN588" s="9" t="s">
        <v>255</v>
      </c>
      <c r="AO588" s="9" t="s">
        <v>255</v>
      </c>
      <c r="AP588" s="9" t="s">
        <v>255</v>
      </c>
      <c r="AQ588" s="9" t="s">
        <v>255</v>
      </c>
      <c r="AR588" s="9" t="s">
        <v>255</v>
      </c>
    </row>
    <row r="589" spans="1:44" x14ac:dyDescent="0.2">
      <c r="A589" s="9">
        <v>427051</v>
      </c>
      <c r="B589" s="9" t="s">
        <v>157</v>
      </c>
      <c r="C589" s="9" t="s">
        <v>255</v>
      </c>
      <c r="D589" s="9" t="s">
        <v>167</v>
      </c>
      <c r="E589" s="9" t="s">
        <v>255</v>
      </c>
      <c r="F589" s="9" t="s">
        <v>255</v>
      </c>
      <c r="G589" s="9" t="s">
        <v>255</v>
      </c>
      <c r="H589" s="9" t="s">
        <v>255</v>
      </c>
      <c r="I589" s="9" t="s">
        <v>255</v>
      </c>
      <c r="J589" s="9" t="s">
        <v>165</v>
      </c>
      <c r="K589" s="9" t="s">
        <v>255</v>
      </c>
      <c r="L589" s="9" t="s">
        <v>255</v>
      </c>
      <c r="M589" s="9" t="s">
        <v>255</v>
      </c>
      <c r="N589" s="9" t="s">
        <v>255</v>
      </c>
      <c r="O589" s="9" t="s">
        <v>167</v>
      </c>
      <c r="P589" s="9" t="s">
        <v>255</v>
      </c>
      <c r="Q589" s="9" t="s">
        <v>255</v>
      </c>
      <c r="R589" s="9" t="s">
        <v>163</v>
      </c>
      <c r="S589" s="9" t="s">
        <v>255</v>
      </c>
      <c r="T589" s="9" t="s">
        <v>255</v>
      </c>
      <c r="U589" s="9" t="s">
        <v>165</v>
      </c>
      <c r="V589" s="9" t="s">
        <v>165</v>
      </c>
      <c r="W589" s="9" t="s">
        <v>165</v>
      </c>
      <c r="X589" s="9" t="s">
        <v>255</v>
      </c>
      <c r="Y589" s="9" t="s">
        <v>255</v>
      </c>
      <c r="Z589" s="9" t="s">
        <v>255</v>
      </c>
      <c r="AA589" s="9" t="s">
        <v>255</v>
      </c>
      <c r="AB589" s="9" t="s">
        <v>255</v>
      </c>
      <c r="AC589" s="9" t="s">
        <v>255</v>
      </c>
      <c r="AD589" s="9" t="s">
        <v>255</v>
      </c>
      <c r="AE589" s="9" t="s">
        <v>255</v>
      </c>
      <c r="AF589" s="9" t="s">
        <v>255</v>
      </c>
      <c r="AG589" s="9" t="s">
        <v>255</v>
      </c>
      <c r="AH589" s="9" t="s">
        <v>255</v>
      </c>
      <c r="AI589" s="9" t="s">
        <v>255</v>
      </c>
      <c r="AJ589" s="9" t="s">
        <v>255</v>
      </c>
      <c r="AK589" s="9" t="s">
        <v>255</v>
      </c>
      <c r="AL589" s="9" t="s">
        <v>255</v>
      </c>
      <c r="AM589" s="9" t="s">
        <v>255</v>
      </c>
      <c r="AN589" s="9" t="s">
        <v>255</v>
      </c>
      <c r="AO589" s="9" t="s">
        <v>255</v>
      </c>
      <c r="AP589" s="9" t="s">
        <v>255</v>
      </c>
      <c r="AQ589" s="9" t="s">
        <v>255</v>
      </c>
      <c r="AR589" s="9" t="s">
        <v>255</v>
      </c>
    </row>
    <row r="590" spans="1:44" x14ac:dyDescent="0.2">
      <c r="A590" s="9">
        <v>427099</v>
      </c>
      <c r="B590" s="9" t="s">
        <v>157</v>
      </c>
      <c r="C590" s="9" t="s">
        <v>255</v>
      </c>
      <c r="D590" s="9" t="s">
        <v>255</v>
      </c>
      <c r="E590" s="9" t="s">
        <v>255</v>
      </c>
      <c r="F590" s="9" t="s">
        <v>255</v>
      </c>
      <c r="G590" s="9" t="s">
        <v>255</v>
      </c>
      <c r="H590" s="9" t="s">
        <v>255</v>
      </c>
      <c r="I590" s="9" t="s">
        <v>255</v>
      </c>
      <c r="J590" s="9" t="s">
        <v>255</v>
      </c>
      <c r="K590" s="9" t="s">
        <v>255</v>
      </c>
      <c r="L590" s="9" t="s">
        <v>167</v>
      </c>
      <c r="M590" s="9" t="s">
        <v>255</v>
      </c>
      <c r="N590" s="9" t="s">
        <v>167</v>
      </c>
      <c r="O590" s="9" t="s">
        <v>255</v>
      </c>
      <c r="P590" s="9" t="s">
        <v>165</v>
      </c>
      <c r="Q590" s="9" t="s">
        <v>255</v>
      </c>
      <c r="R590" s="9" t="s">
        <v>165</v>
      </c>
      <c r="S590" s="9" t="s">
        <v>167</v>
      </c>
      <c r="T590" s="9" t="s">
        <v>165</v>
      </c>
      <c r="U590" s="9" t="s">
        <v>165</v>
      </c>
      <c r="V590" s="9" t="s">
        <v>255</v>
      </c>
      <c r="W590" s="9" t="s">
        <v>165</v>
      </c>
      <c r="X590" s="9" t="s">
        <v>255</v>
      </c>
      <c r="Y590" s="9" t="s">
        <v>255</v>
      </c>
      <c r="Z590" s="9" t="s">
        <v>255</v>
      </c>
      <c r="AA590" s="9" t="s">
        <v>255</v>
      </c>
      <c r="AB590" s="9" t="s">
        <v>255</v>
      </c>
      <c r="AC590" s="9" t="s">
        <v>255</v>
      </c>
      <c r="AD590" s="9" t="s">
        <v>255</v>
      </c>
      <c r="AE590" s="9" t="s">
        <v>255</v>
      </c>
      <c r="AF590" s="9" t="s">
        <v>255</v>
      </c>
      <c r="AG590" s="9" t="s">
        <v>255</v>
      </c>
      <c r="AH590" s="9" t="s">
        <v>255</v>
      </c>
      <c r="AI590" s="9" t="s">
        <v>255</v>
      </c>
      <c r="AJ590" s="9" t="s">
        <v>255</v>
      </c>
      <c r="AK590" s="9" t="s">
        <v>255</v>
      </c>
      <c r="AL590" s="9" t="s">
        <v>255</v>
      </c>
      <c r="AM590" s="9" t="s">
        <v>255</v>
      </c>
      <c r="AN590" s="9" t="s">
        <v>255</v>
      </c>
      <c r="AO590" s="9" t="s">
        <v>255</v>
      </c>
      <c r="AP590" s="9" t="s">
        <v>255</v>
      </c>
      <c r="AQ590" s="9" t="s">
        <v>255</v>
      </c>
      <c r="AR590" s="9" t="s">
        <v>255</v>
      </c>
    </row>
    <row r="591" spans="1:44" x14ac:dyDescent="0.2">
      <c r="A591" s="9">
        <v>427170</v>
      </c>
      <c r="B591" s="9" t="s">
        <v>157</v>
      </c>
      <c r="C591" s="9" t="s">
        <v>255</v>
      </c>
      <c r="D591" s="9" t="s">
        <v>255</v>
      </c>
      <c r="E591" s="9" t="s">
        <v>255</v>
      </c>
      <c r="F591" s="9" t="s">
        <v>255</v>
      </c>
      <c r="G591" s="9" t="s">
        <v>255</v>
      </c>
      <c r="H591" s="9" t="s">
        <v>255</v>
      </c>
      <c r="I591" s="9" t="s">
        <v>255</v>
      </c>
      <c r="J591" s="9" t="s">
        <v>255</v>
      </c>
      <c r="K591" s="9" t="s">
        <v>255</v>
      </c>
      <c r="L591" s="9" t="s">
        <v>163</v>
      </c>
      <c r="M591" s="9" t="s">
        <v>163</v>
      </c>
      <c r="N591" s="9" t="s">
        <v>163</v>
      </c>
      <c r="O591" s="9" t="s">
        <v>163</v>
      </c>
      <c r="P591" s="9" t="s">
        <v>163</v>
      </c>
      <c r="Q591" s="9" t="s">
        <v>163</v>
      </c>
      <c r="R591" s="9" t="s">
        <v>163</v>
      </c>
      <c r="S591" s="9" t="s">
        <v>163</v>
      </c>
      <c r="T591" s="9" t="s">
        <v>163</v>
      </c>
      <c r="U591" s="9" t="s">
        <v>163</v>
      </c>
      <c r="V591" s="9" t="s">
        <v>163</v>
      </c>
      <c r="W591" s="9" t="s">
        <v>163</v>
      </c>
      <c r="X591" s="9" t="s">
        <v>163</v>
      </c>
      <c r="Y591" s="9" t="s">
        <v>255</v>
      </c>
      <c r="Z591" s="9" t="s">
        <v>255</v>
      </c>
      <c r="AA591" s="9" t="s">
        <v>255</v>
      </c>
      <c r="AB591" s="9" t="s">
        <v>255</v>
      </c>
      <c r="AC591" s="9" t="s">
        <v>255</v>
      </c>
      <c r="AD591" s="9" t="s">
        <v>255</v>
      </c>
      <c r="AE591" s="9" t="s">
        <v>255</v>
      </c>
      <c r="AF591" s="9" t="s">
        <v>255</v>
      </c>
      <c r="AG591" s="9" t="s">
        <v>255</v>
      </c>
      <c r="AH591" s="9" t="s">
        <v>255</v>
      </c>
      <c r="AI591" s="9" t="s">
        <v>255</v>
      </c>
      <c r="AJ591" s="9" t="s">
        <v>255</v>
      </c>
      <c r="AK591" s="9" t="s">
        <v>255</v>
      </c>
      <c r="AL591" s="9" t="s">
        <v>255</v>
      </c>
      <c r="AM591" s="9" t="s">
        <v>255</v>
      </c>
      <c r="AN591" s="9" t="s">
        <v>255</v>
      </c>
      <c r="AO591" s="9" t="s">
        <v>255</v>
      </c>
      <c r="AP591" s="9" t="s">
        <v>255</v>
      </c>
      <c r="AQ591" s="9" t="s">
        <v>255</v>
      </c>
      <c r="AR591" s="9" t="s">
        <v>255</v>
      </c>
    </row>
    <row r="592" spans="1:44" x14ac:dyDescent="0.2">
      <c r="A592" s="9">
        <v>427370</v>
      </c>
      <c r="B592" s="9" t="s">
        <v>157</v>
      </c>
      <c r="C592" s="9" t="s">
        <v>163</v>
      </c>
      <c r="D592" s="9" t="s">
        <v>255</v>
      </c>
      <c r="E592" s="9" t="s">
        <v>255</v>
      </c>
      <c r="F592" s="9" t="s">
        <v>163</v>
      </c>
      <c r="G592" s="9" t="s">
        <v>255</v>
      </c>
      <c r="H592" s="9" t="s">
        <v>255</v>
      </c>
      <c r="I592" s="9" t="s">
        <v>163</v>
      </c>
      <c r="J592" s="9" t="s">
        <v>255</v>
      </c>
      <c r="K592" s="9" t="s">
        <v>255</v>
      </c>
      <c r="L592" s="9" t="s">
        <v>255</v>
      </c>
      <c r="M592" s="9" t="s">
        <v>255</v>
      </c>
      <c r="N592" s="9" t="s">
        <v>163</v>
      </c>
      <c r="O592" s="9" t="s">
        <v>163</v>
      </c>
      <c r="P592" s="9" t="s">
        <v>163</v>
      </c>
      <c r="Q592" s="9" t="s">
        <v>163</v>
      </c>
      <c r="R592" s="9" t="s">
        <v>163</v>
      </c>
      <c r="S592" s="9" t="s">
        <v>163</v>
      </c>
      <c r="T592" s="9" t="s">
        <v>163</v>
      </c>
      <c r="U592" s="9" t="s">
        <v>163</v>
      </c>
      <c r="V592" s="9" t="s">
        <v>163</v>
      </c>
      <c r="W592" s="9" t="s">
        <v>163</v>
      </c>
      <c r="X592" s="9" t="s">
        <v>163</v>
      </c>
      <c r="Y592" s="9" t="s">
        <v>255</v>
      </c>
      <c r="Z592" s="9" t="s">
        <v>255</v>
      </c>
      <c r="AA592" s="9" t="s">
        <v>255</v>
      </c>
      <c r="AB592" s="9" t="s">
        <v>255</v>
      </c>
      <c r="AC592" s="9" t="s">
        <v>255</v>
      </c>
      <c r="AD592" s="9" t="s">
        <v>255</v>
      </c>
      <c r="AE592" s="9" t="s">
        <v>255</v>
      </c>
      <c r="AF592" s="9" t="s">
        <v>255</v>
      </c>
      <c r="AG592" s="9" t="s">
        <v>255</v>
      </c>
      <c r="AH592" s="9" t="s">
        <v>255</v>
      </c>
      <c r="AI592" s="9" t="s">
        <v>255</v>
      </c>
      <c r="AJ592" s="9" t="s">
        <v>255</v>
      </c>
      <c r="AK592" s="9" t="s">
        <v>255</v>
      </c>
      <c r="AL592" s="9" t="s">
        <v>255</v>
      </c>
      <c r="AM592" s="9" t="s">
        <v>255</v>
      </c>
      <c r="AN592" s="9" t="s">
        <v>255</v>
      </c>
      <c r="AO592" s="9" t="s">
        <v>255</v>
      </c>
      <c r="AP592" s="9" t="s">
        <v>255</v>
      </c>
      <c r="AQ592" s="9" t="s">
        <v>255</v>
      </c>
      <c r="AR592" s="9" t="s">
        <v>255</v>
      </c>
    </row>
    <row r="593" spans="1:44" x14ac:dyDescent="0.2">
      <c r="A593" s="9">
        <v>427479</v>
      </c>
      <c r="B593" s="9" t="s">
        <v>157</v>
      </c>
      <c r="C593" s="9" t="s">
        <v>255</v>
      </c>
      <c r="D593" s="9" t="s">
        <v>167</v>
      </c>
      <c r="E593" s="9" t="s">
        <v>255</v>
      </c>
      <c r="F593" s="9" t="s">
        <v>167</v>
      </c>
      <c r="G593" s="9" t="s">
        <v>255</v>
      </c>
      <c r="H593" s="9" t="s">
        <v>255</v>
      </c>
      <c r="I593" s="9" t="s">
        <v>255</v>
      </c>
      <c r="J593" s="9" t="s">
        <v>167</v>
      </c>
      <c r="K593" s="9" t="s">
        <v>165</v>
      </c>
      <c r="L593" s="9" t="s">
        <v>255</v>
      </c>
      <c r="M593" s="9" t="s">
        <v>255</v>
      </c>
      <c r="N593" s="9" t="s">
        <v>255</v>
      </c>
      <c r="O593" s="9" t="s">
        <v>163</v>
      </c>
      <c r="P593" s="9" t="s">
        <v>163</v>
      </c>
      <c r="Q593" s="9" t="s">
        <v>255</v>
      </c>
      <c r="R593" s="9" t="s">
        <v>163</v>
      </c>
      <c r="S593" s="9" t="s">
        <v>255</v>
      </c>
      <c r="T593" s="9" t="s">
        <v>255</v>
      </c>
      <c r="U593" s="9" t="s">
        <v>163</v>
      </c>
      <c r="V593" s="9" t="s">
        <v>163</v>
      </c>
      <c r="W593" s="9" t="s">
        <v>163</v>
      </c>
      <c r="X593" s="9" t="s">
        <v>163</v>
      </c>
      <c r="Y593" s="9" t="s">
        <v>255</v>
      </c>
      <c r="Z593" s="9" t="s">
        <v>255</v>
      </c>
      <c r="AA593" s="9" t="s">
        <v>255</v>
      </c>
      <c r="AB593" s="9" t="s">
        <v>255</v>
      </c>
      <c r="AC593" s="9" t="s">
        <v>255</v>
      </c>
      <c r="AD593" s="9" t="s">
        <v>255</v>
      </c>
      <c r="AE593" s="9" t="s">
        <v>255</v>
      </c>
      <c r="AF593" s="9" t="s">
        <v>255</v>
      </c>
      <c r="AG593" s="9" t="s">
        <v>255</v>
      </c>
      <c r="AH593" s="9" t="s">
        <v>255</v>
      </c>
      <c r="AI593" s="9" t="s">
        <v>255</v>
      </c>
      <c r="AJ593" s="9" t="s">
        <v>255</v>
      </c>
      <c r="AK593" s="9" t="s">
        <v>255</v>
      </c>
      <c r="AL593" s="9" t="s">
        <v>255</v>
      </c>
      <c r="AM593" s="9" t="s">
        <v>255</v>
      </c>
      <c r="AN593" s="9" t="s">
        <v>255</v>
      </c>
      <c r="AO593" s="9" t="s">
        <v>255</v>
      </c>
      <c r="AP593" s="9" t="s">
        <v>255</v>
      </c>
      <c r="AQ593" s="9" t="s">
        <v>255</v>
      </c>
      <c r="AR593" s="9" t="s">
        <v>255</v>
      </c>
    </row>
    <row r="594" spans="1:44" x14ac:dyDescent="0.2">
      <c r="A594" s="9">
        <v>427648</v>
      </c>
      <c r="B594" s="9" t="s">
        <v>157</v>
      </c>
      <c r="C594" s="9" t="s">
        <v>255</v>
      </c>
      <c r="D594" s="9" t="s">
        <v>255</v>
      </c>
      <c r="E594" s="9" t="s">
        <v>255</v>
      </c>
      <c r="F594" s="9" t="s">
        <v>165</v>
      </c>
      <c r="G594" s="9" t="s">
        <v>255</v>
      </c>
      <c r="H594" s="9" t="s">
        <v>255</v>
      </c>
      <c r="I594" s="9" t="s">
        <v>255</v>
      </c>
      <c r="J594" s="9" t="s">
        <v>165</v>
      </c>
      <c r="K594" s="9" t="s">
        <v>165</v>
      </c>
      <c r="L594" s="9" t="s">
        <v>255</v>
      </c>
      <c r="M594" s="9" t="s">
        <v>165</v>
      </c>
      <c r="N594" s="9" t="s">
        <v>255</v>
      </c>
      <c r="O594" s="9" t="s">
        <v>163</v>
      </c>
      <c r="P594" s="9" t="s">
        <v>255</v>
      </c>
      <c r="Q594" s="9" t="s">
        <v>255</v>
      </c>
      <c r="R594" s="9" t="s">
        <v>163</v>
      </c>
      <c r="S594" s="9" t="s">
        <v>255</v>
      </c>
      <c r="T594" s="9" t="s">
        <v>255</v>
      </c>
      <c r="U594" s="9" t="s">
        <v>163</v>
      </c>
      <c r="V594" s="9" t="s">
        <v>163</v>
      </c>
      <c r="W594" s="9" t="s">
        <v>163</v>
      </c>
      <c r="X594" s="9" t="s">
        <v>255</v>
      </c>
      <c r="Y594" s="9" t="s">
        <v>255</v>
      </c>
      <c r="Z594" s="9" t="s">
        <v>255</v>
      </c>
      <c r="AA594" s="9" t="s">
        <v>255</v>
      </c>
      <c r="AB594" s="9" t="s">
        <v>255</v>
      </c>
      <c r="AC594" s="9" t="s">
        <v>255</v>
      </c>
      <c r="AD594" s="9" t="s">
        <v>255</v>
      </c>
      <c r="AE594" s="9" t="s">
        <v>255</v>
      </c>
      <c r="AF594" s="9" t="s">
        <v>255</v>
      </c>
      <c r="AG594" s="9" t="s">
        <v>255</v>
      </c>
      <c r="AH594" s="9" t="s">
        <v>255</v>
      </c>
      <c r="AI594" s="9" t="s">
        <v>255</v>
      </c>
      <c r="AJ594" s="9" t="s">
        <v>255</v>
      </c>
      <c r="AK594" s="9" t="s">
        <v>255</v>
      </c>
      <c r="AL594" s="9" t="s">
        <v>255</v>
      </c>
      <c r="AM594" s="9" t="s">
        <v>255</v>
      </c>
      <c r="AN594" s="9" t="s">
        <v>255</v>
      </c>
      <c r="AO594" s="9" t="s">
        <v>255</v>
      </c>
      <c r="AP594" s="9" t="s">
        <v>255</v>
      </c>
      <c r="AQ594" s="9" t="s">
        <v>255</v>
      </c>
      <c r="AR594" s="9" t="s">
        <v>255</v>
      </c>
    </row>
    <row r="595" spans="1:44" x14ac:dyDescent="0.2">
      <c r="A595" s="9">
        <v>402408</v>
      </c>
      <c r="B595" s="9" t="s">
        <v>157</v>
      </c>
      <c r="F595" s="9" t="s">
        <v>167</v>
      </c>
      <c r="J595" s="9" t="s">
        <v>167</v>
      </c>
      <c r="K595" s="9" t="s">
        <v>167</v>
      </c>
      <c r="O595" s="9" t="s">
        <v>165</v>
      </c>
      <c r="P595" s="9" t="s">
        <v>167</v>
      </c>
      <c r="Q595" s="9" t="s">
        <v>165</v>
      </c>
      <c r="U595" s="9" t="s">
        <v>167</v>
      </c>
      <c r="V595" s="9" t="s">
        <v>163</v>
      </c>
      <c r="W595" s="9" t="s">
        <v>163</v>
      </c>
      <c r="X595" s="9" t="s">
        <v>163</v>
      </c>
    </row>
    <row r="596" spans="1:44" x14ac:dyDescent="0.2">
      <c r="A596" s="9">
        <v>403589</v>
      </c>
      <c r="B596" s="9" t="s">
        <v>157</v>
      </c>
      <c r="J596" s="9" t="s">
        <v>167</v>
      </c>
      <c r="N596" s="9" t="s">
        <v>163</v>
      </c>
      <c r="O596" s="9" t="s">
        <v>165</v>
      </c>
      <c r="R596" s="9" t="s">
        <v>163</v>
      </c>
      <c r="T596" s="9" t="s">
        <v>163</v>
      </c>
      <c r="U596" s="9" t="s">
        <v>163</v>
      </c>
      <c r="V596" s="9" t="s">
        <v>163</v>
      </c>
      <c r="W596" s="9" t="s">
        <v>163</v>
      </c>
    </row>
    <row r="597" spans="1:44" x14ac:dyDescent="0.2">
      <c r="A597" s="9">
        <v>403858</v>
      </c>
      <c r="B597" s="9" t="s">
        <v>157</v>
      </c>
      <c r="D597" s="9" t="s">
        <v>165</v>
      </c>
      <c r="I597" s="9" t="s">
        <v>167</v>
      </c>
      <c r="J597" s="9" t="s">
        <v>163</v>
      </c>
      <c r="L597" s="9" t="s">
        <v>163</v>
      </c>
      <c r="N597" s="9" t="s">
        <v>165</v>
      </c>
      <c r="O597" s="9" t="s">
        <v>165</v>
      </c>
      <c r="Q597" s="9" t="s">
        <v>163</v>
      </c>
      <c r="R597" s="9" t="s">
        <v>165</v>
      </c>
      <c r="T597" s="9" t="s">
        <v>163</v>
      </c>
      <c r="U597" s="9" t="s">
        <v>163</v>
      </c>
      <c r="V597" s="9" t="s">
        <v>163</v>
      </c>
      <c r="W597" s="9" t="s">
        <v>163</v>
      </c>
      <c r="X597" s="9" t="s">
        <v>163</v>
      </c>
    </row>
    <row r="598" spans="1:44" x14ac:dyDescent="0.2">
      <c r="A598" s="9">
        <v>406300</v>
      </c>
      <c r="B598" s="9" t="s">
        <v>157</v>
      </c>
      <c r="E598" s="9" t="s">
        <v>167</v>
      </c>
      <c r="I598" s="9" t="s">
        <v>167</v>
      </c>
      <c r="K598" s="9" t="s">
        <v>163</v>
      </c>
      <c r="M598" s="9" t="s">
        <v>167</v>
      </c>
      <c r="N598" s="9" t="s">
        <v>163</v>
      </c>
      <c r="O598" s="9" t="s">
        <v>163</v>
      </c>
      <c r="P598" s="9" t="s">
        <v>163</v>
      </c>
      <c r="Q598" s="9" t="s">
        <v>163</v>
      </c>
      <c r="R598" s="9" t="s">
        <v>163</v>
      </c>
      <c r="T598" s="9" t="s">
        <v>163</v>
      </c>
      <c r="U598" s="9" t="s">
        <v>163</v>
      </c>
      <c r="V598" s="9" t="s">
        <v>163</v>
      </c>
      <c r="W598" s="9" t="s">
        <v>163</v>
      </c>
      <c r="X598" s="9" t="s">
        <v>163</v>
      </c>
    </row>
    <row r="599" spans="1:44" x14ac:dyDescent="0.2">
      <c r="A599" s="9">
        <v>409168</v>
      </c>
      <c r="B599" s="9" t="s">
        <v>157</v>
      </c>
      <c r="D599" s="9" t="s">
        <v>165</v>
      </c>
      <c r="I599" s="9" t="s">
        <v>165</v>
      </c>
      <c r="J599" s="9" t="s">
        <v>167</v>
      </c>
      <c r="R599" s="9" t="s">
        <v>167</v>
      </c>
      <c r="T599" s="9" t="s">
        <v>165</v>
      </c>
      <c r="U599" s="9" t="s">
        <v>167</v>
      </c>
      <c r="W599" s="9" t="s">
        <v>165</v>
      </c>
      <c r="X599" s="9" t="s">
        <v>163</v>
      </c>
    </row>
    <row r="600" spans="1:44" x14ac:dyDescent="0.2">
      <c r="A600" s="9">
        <v>410261</v>
      </c>
      <c r="B600" s="9" t="s">
        <v>157</v>
      </c>
      <c r="D600" s="9" t="s">
        <v>165</v>
      </c>
      <c r="J600" s="9" t="s">
        <v>163</v>
      </c>
      <c r="L600" s="9" t="s">
        <v>163</v>
      </c>
      <c r="R600" s="9" t="s">
        <v>167</v>
      </c>
      <c r="T600" s="9" t="s">
        <v>167</v>
      </c>
      <c r="U600" s="9" t="s">
        <v>167</v>
      </c>
      <c r="V600" s="9" t="s">
        <v>167</v>
      </c>
      <c r="W600" s="9" t="s">
        <v>167</v>
      </c>
      <c r="X600" s="9" t="s">
        <v>163</v>
      </c>
    </row>
    <row r="601" spans="1:44" x14ac:dyDescent="0.2">
      <c r="A601" s="9">
        <v>411494</v>
      </c>
      <c r="B601" s="9" t="s">
        <v>157</v>
      </c>
      <c r="G601" s="9" t="s">
        <v>167</v>
      </c>
      <c r="I601" s="9" t="s">
        <v>165</v>
      </c>
      <c r="J601" s="9" t="s">
        <v>167</v>
      </c>
      <c r="L601" s="9" t="s">
        <v>167</v>
      </c>
      <c r="N601" s="9" t="s">
        <v>163</v>
      </c>
      <c r="O601" s="9" t="s">
        <v>167</v>
      </c>
      <c r="Q601" s="9" t="s">
        <v>167</v>
      </c>
      <c r="R601" s="9" t="s">
        <v>163</v>
      </c>
      <c r="S601" s="9" t="s">
        <v>167</v>
      </c>
      <c r="T601" s="9" t="s">
        <v>163</v>
      </c>
      <c r="U601" s="9" t="s">
        <v>163</v>
      </c>
      <c r="V601" s="9" t="s">
        <v>167</v>
      </c>
      <c r="W601" s="9" t="s">
        <v>163</v>
      </c>
      <c r="X601" s="9" t="s">
        <v>163</v>
      </c>
    </row>
    <row r="602" spans="1:44" x14ac:dyDescent="0.2">
      <c r="A602" s="9">
        <v>411742</v>
      </c>
      <c r="B602" s="9" t="s">
        <v>157</v>
      </c>
      <c r="L602" s="9" t="s">
        <v>167</v>
      </c>
      <c r="O602" s="9" t="s">
        <v>165</v>
      </c>
      <c r="P602" s="9" t="s">
        <v>165</v>
      </c>
      <c r="Q602" s="9" t="s">
        <v>167</v>
      </c>
      <c r="R602" s="9" t="s">
        <v>163</v>
      </c>
      <c r="S602" s="9" t="s">
        <v>163</v>
      </c>
      <c r="T602" s="9" t="s">
        <v>163</v>
      </c>
      <c r="U602" s="9" t="s">
        <v>163</v>
      </c>
      <c r="V602" s="9" t="s">
        <v>163</v>
      </c>
      <c r="W602" s="9" t="s">
        <v>163</v>
      </c>
      <c r="X602" s="9" t="s">
        <v>163</v>
      </c>
    </row>
    <row r="603" spans="1:44" x14ac:dyDescent="0.2">
      <c r="A603" s="9">
        <v>411799</v>
      </c>
      <c r="B603" s="9" t="s">
        <v>157</v>
      </c>
      <c r="G603" s="9" t="s">
        <v>167</v>
      </c>
      <c r="H603" s="9" t="s">
        <v>167</v>
      </c>
      <c r="L603" s="9" t="s">
        <v>167</v>
      </c>
      <c r="R603" s="9" t="s">
        <v>163</v>
      </c>
      <c r="S603" s="9" t="s">
        <v>163</v>
      </c>
    </row>
    <row r="604" spans="1:44" x14ac:dyDescent="0.2">
      <c r="A604" s="9">
        <v>413175</v>
      </c>
      <c r="B604" s="9" t="s">
        <v>157</v>
      </c>
      <c r="D604" s="9" t="s">
        <v>167</v>
      </c>
      <c r="L604" s="9" t="s">
        <v>165</v>
      </c>
      <c r="N604" s="9" t="s">
        <v>167</v>
      </c>
      <c r="P604" s="9" t="s">
        <v>167</v>
      </c>
      <c r="R604" s="9" t="s">
        <v>163</v>
      </c>
      <c r="S604" s="9" t="s">
        <v>163</v>
      </c>
      <c r="U604" s="9" t="s">
        <v>167</v>
      </c>
      <c r="W604" s="9" t="s">
        <v>167</v>
      </c>
      <c r="X604" s="9" t="s">
        <v>167</v>
      </c>
    </row>
    <row r="605" spans="1:44" x14ac:dyDescent="0.2">
      <c r="A605" s="9">
        <v>413762</v>
      </c>
      <c r="B605" s="9" t="s">
        <v>157</v>
      </c>
      <c r="O605" s="9" t="s">
        <v>167</v>
      </c>
      <c r="R605" s="9" t="s">
        <v>167</v>
      </c>
      <c r="T605" s="9" t="s">
        <v>165</v>
      </c>
      <c r="U605" s="9" t="s">
        <v>165</v>
      </c>
      <c r="W605" s="9" t="s">
        <v>165</v>
      </c>
    </row>
    <row r="606" spans="1:44" x14ac:dyDescent="0.2">
      <c r="A606" s="9">
        <v>414041</v>
      </c>
      <c r="B606" s="9" t="s">
        <v>157</v>
      </c>
      <c r="I606" s="9" t="s">
        <v>163</v>
      </c>
      <c r="L606" s="9" t="s">
        <v>163</v>
      </c>
      <c r="N606" s="9" t="s">
        <v>163</v>
      </c>
      <c r="P606" s="9" t="s">
        <v>165</v>
      </c>
      <c r="R606" s="9" t="s">
        <v>163</v>
      </c>
      <c r="T606" s="9" t="s">
        <v>163</v>
      </c>
      <c r="U606" s="9" t="s">
        <v>163</v>
      </c>
      <c r="V606" s="9" t="s">
        <v>163</v>
      </c>
      <c r="W606" s="9" t="s">
        <v>163</v>
      </c>
      <c r="X606" s="9" t="s">
        <v>163</v>
      </c>
    </row>
    <row r="607" spans="1:44" x14ac:dyDescent="0.2">
      <c r="A607" s="9">
        <v>414708</v>
      </c>
      <c r="B607" s="9" t="s">
        <v>157</v>
      </c>
      <c r="E607" s="9" t="s">
        <v>167</v>
      </c>
      <c r="O607" s="9" t="s">
        <v>167</v>
      </c>
      <c r="P607" s="9" t="s">
        <v>167</v>
      </c>
      <c r="Q607" s="9" t="s">
        <v>167</v>
      </c>
      <c r="R607" s="9" t="s">
        <v>165</v>
      </c>
      <c r="T607" s="9" t="s">
        <v>167</v>
      </c>
      <c r="U607" s="9" t="s">
        <v>167</v>
      </c>
      <c r="V607" s="9" t="s">
        <v>163</v>
      </c>
      <c r="X607" s="9" t="s">
        <v>167</v>
      </c>
    </row>
    <row r="608" spans="1:44" x14ac:dyDescent="0.2">
      <c r="A608" s="9">
        <v>414796</v>
      </c>
      <c r="B608" s="9" t="s">
        <v>157</v>
      </c>
      <c r="E608" s="9" t="s">
        <v>167</v>
      </c>
      <c r="H608" s="9" t="s">
        <v>167</v>
      </c>
      <c r="K608" s="9" t="s">
        <v>167</v>
      </c>
      <c r="L608" s="9" t="s">
        <v>163</v>
      </c>
      <c r="N608" s="9" t="s">
        <v>163</v>
      </c>
      <c r="O608" s="9" t="s">
        <v>163</v>
      </c>
      <c r="P608" s="9" t="s">
        <v>163</v>
      </c>
      <c r="Q608" s="9" t="s">
        <v>163</v>
      </c>
      <c r="R608" s="9" t="s">
        <v>163</v>
      </c>
      <c r="S608" s="9" t="s">
        <v>163</v>
      </c>
      <c r="T608" s="9" t="s">
        <v>163</v>
      </c>
      <c r="U608" s="9" t="s">
        <v>163</v>
      </c>
      <c r="V608" s="9" t="s">
        <v>163</v>
      </c>
      <c r="W608" s="9" t="s">
        <v>163</v>
      </c>
      <c r="X608" s="9" t="s">
        <v>163</v>
      </c>
    </row>
    <row r="609" spans="1:24" x14ac:dyDescent="0.2">
      <c r="A609" s="9">
        <v>414801</v>
      </c>
      <c r="B609" s="9" t="s">
        <v>157</v>
      </c>
      <c r="K609" s="9" t="s">
        <v>167</v>
      </c>
      <c r="L609" s="9" t="s">
        <v>165</v>
      </c>
      <c r="Q609" s="9" t="s">
        <v>167</v>
      </c>
      <c r="U609" s="9" t="s">
        <v>163</v>
      </c>
      <c r="W609" s="9" t="s">
        <v>167</v>
      </c>
    </row>
    <row r="610" spans="1:24" x14ac:dyDescent="0.2">
      <c r="A610" s="9">
        <v>415036</v>
      </c>
      <c r="B610" s="9" t="s">
        <v>157</v>
      </c>
      <c r="G610" s="9" t="s">
        <v>165</v>
      </c>
      <c r="H610" s="9" t="s">
        <v>165</v>
      </c>
      <c r="J610" s="9" t="s">
        <v>167</v>
      </c>
      <c r="L610" s="9" t="s">
        <v>165</v>
      </c>
      <c r="P610" s="9" t="s">
        <v>167</v>
      </c>
      <c r="R610" s="9" t="s">
        <v>167</v>
      </c>
      <c r="S610" s="9" t="s">
        <v>167</v>
      </c>
      <c r="T610" s="9" t="s">
        <v>165</v>
      </c>
      <c r="U610" s="9" t="s">
        <v>167</v>
      </c>
      <c r="V610" s="9" t="s">
        <v>165</v>
      </c>
      <c r="W610" s="9" t="s">
        <v>163</v>
      </c>
      <c r="X610" s="9" t="s">
        <v>163</v>
      </c>
    </row>
    <row r="611" spans="1:24" x14ac:dyDescent="0.2">
      <c r="A611" s="9">
        <v>415040</v>
      </c>
      <c r="B611" s="9" t="s">
        <v>157</v>
      </c>
      <c r="J611" s="9" t="s">
        <v>167</v>
      </c>
      <c r="K611" s="9" t="s">
        <v>167</v>
      </c>
      <c r="L611" s="9" t="s">
        <v>163</v>
      </c>
      <c r="O611" s="9" t="s">
        <v>167</v>
      </c>
      <c r="P611" s="9" t="s">
        <v>167</v>
      </c>
      <c r="R611" s="9" t="s">
        <v>163</v>
      </c>
      <c r="T611" s="9" t="s">
        <v>163</v>
      </c>
      <c r="U611" s="9" t="s">
        <v>163</v>
      </c>
      <c r="W611" s="9" t="s">
        <v>163</v>
      </c>
      <c r="X611" s="9" t="s">
        <v>163</v>
      </c>
    </row>
    <row r="612" spans="1:24" x14ac:dyDescent="0.2">
      <c r="A612" s="9">
        <v>415096</v>
      </c>
      <c r="B612" s="9" t="s">
        <v>157</v>
      </c>
      <c r="C612" s="9" t="s">
        <v>165</v>
      </c>
      <c r="I612" s="9" t="s">
        <v>163</v>
      </c>
      <c r="L612" s="9" t="s">
        <v>163</v>
      </c>
      <c r="M612" s="9" t="s">
        <v>165</v>
      </c>
      <c r="N612" s="9" t="s">
        <v>163</v>
      </c>
      <c r="P612" s="9" t="s">
        <v>163</v>
      </c>
      <c r="Q612" s="9" t="s">
        <v>167</v>
      </c>
      <c r="T612" s="9" t="s">
        <v>165</v>
      </c>
      <c r="U612" s="9" t="s">
        <v>165</v>
      </c>
      <c r="V612" s="9" t="s">
        <v>167</v>
      </c>
      <c r="W612" s="9" t="s">
        <v>165</v>
      </c>
      <c r="X612" s="9" t="s">
        <v>167</v>
      </c>
    </row>
    <row r="613" spans="1:24" x14ac:dyDescent="0.2">
      <c r="A613" s="9">
        <v>415152</v>
      </c>
      <c r="B613" s="9" t="s">
        <v>157</v>
      </c>
      <c r="G613" s="9" t="s">
        <v>167</v>
      </c>
      <c r="L613" s="9" t="s">
        <v>165</v>
      </c>
      <c r="N613" s="9" t="s">
        <v>165</v>
      </c>
      <c r="O613" s="9" t="s">
        <v>165</v>
      </c>
      <c r="P613" s="9" t="s">
        <v>165</v>
      </c>
      <c r="Q613" s="9" t="s">
        <v>165</v>
      </c>
      <c r="R613" s="9" t="s">
        <v>163</v>
      </c>
      <c r="S613" s="9" t="s">
        <v>165</v>
      </c>
      <c r="T613" s="9" t="s">
        <v>163</v>
      </c>
      <c r="U613" s="9" t="s">
        <v>163</v>
      </c>
      <c r="V613" s="9" t="s">
        <v>163</v>
      </c>
      <c r="W613" s="9" t="s">
        <v>163</v>
      </c>
      <c r="X613" s="9" t="s">
        <v>163</v>
      </c>
    </row>
    <row r="614" spans="1:24" x14ac:dyDescent="0.2">
      <c r="A614" s="9">
        <v>415268</v>
      </c>
      <c r="B614" s="9" t="s">
        <v>157</v>
      </c>
      <c r="J614" s="9" t="s">
        <v>165</v>
      </c>
      <c r="K614" s="9" t="s">
        <v>163</v>
      </c>
      <c r="N614" s="9" t="s">
        <v>163</v>
      </c>
      <c r="O614" s="9" t="s">
        <v>163</v>
      </c>
      <c r="R614" s="9" t="s">
        <v>163</v>
      </c>
      <c r="S614" s="9" t="s">
        <v>163</v>
      </c>
      <c r="T614" s="9" t="s">
        <v>163</v>
      </c>
      <c r="U614" s="9" t="s">
        <v>163</v>
      </c>
      <c r="W614" s="9" t="s">
        <v>163</v>
      </c>
    </row>
    <row r="615" spans="1:24" x14ac:dyDescent="0.2">
      <c r="A615" s="9">
        <v>415562</v>
      </c>
      <c r="B615" s="9" t="s">
        <v>157</v>
      </c>
      <c r="G615" s="9" t="s">
        <v>167</v>
      </c>
      <c r="J615" s="9" t="s">
        <v>167</v>
      </c>
      <c r="L615" s="9" t="s">
        <v>165</v>
      </c>
      <c r="O615" s="9" t="s">
        <v>167</v>
      </c>
      <c r="Q615" s="9" t="s">
        <v>167</v>
      </c>
      <c r="R615" s="9" t="s">
        <v>165</v>
      </c>
      <c r="S615" s="9" t="s">
        <v>167</v>
      </c>
      <c r="T615" s="9" t="s">
        <v>165</v>
      </c>
      <c r="U615" s="9" t="s">
        <v>165</v>
      </c>
      <c r="V615" s="9" t="s">
        <v>165</v>
      </c>
      <c r="W615" s="9" t="s">
        <v>165</v>
      </c>
      <c r="X615" s="9" t="s">
        <v>165</v>
      </c>
    </row>
    <row r="616" spans="1:24" x14ac:dyDescent="0.2">
      <c r="A616" s="9">
        <v>416217</v>
      </c>
      <c r="B616" s="9" t="s">
        <v>157</v>
      </c>
      <c r="D616" s="9" t="s">
        <v>163</v>
      </c>
      <c r="J616" s="9" t="s">
        <v>165</v>
      </c>
      <c r="L616" s="9" t="s">
        <v>163</v>
      </c>
      <c r="M616" s="9" t="s">
        <v>163</v>
      </c>
      <c r="N616" s="9" t="s">
        <v>163</v>
      </c>
      <c r="O616" s="9" t="s">
        <v>163</v>
      </c>
      <c r="P616" s="9" t="s">
        <v>163</v>
      </c>
      <c r="Q616" s="9" t="s">
        <v>163</v>
      </c>
      <c r="R616" s="9" t="s">
        <v>163</v>
      </c>
      <c r="S616" s="9" t="s">
        <v>163</v>
      </c>
      <c r="T616" s="9" t="s">
        <v>163</v>
      </c>
      <c r="U616" s="9" t="s">
        <v>163</v>
      </c>
      <c r="V616" s="9" t="s">
        <v>163</v>
      </c>
      <c r="W616" s="9" t="s">
        <v>163</v>
      </c>
      <c r="X616" s="9" t="s">
        <v>163</v>
      </c>
    </row>
    <row r="617" spans="1:24" x14ac:dyDescent="0.2">
      <c r="A617" s="9">
        <v>416325</v>
      </c>
      <c r="B617" s="9" t="s">
        <v>157</v>
      </c>
      <c r="I617" s="9" t="s">
        <v>163</v>
      </c>
      <c r="J617" s="9" t="s">
        <v>167</v>
      </c>
      <c r="L617" s="9" t="s">
        <v>163</v>
      </c>
      <c r="N617" s="9" t="s">
        <v>163</v>
      </c>
      <c r="P617" s="9" t="s">
        <v>163</v>
      </c>
      <c r="Q617" s="9" t="s">
        <v>163</v>
      </c>
      <c r="R617" s="9" t="s">
        <v>163</v>
      </c>
      <c r="T617" s="9" t="s">
        <v>163</v>
      </c>
      <c r="W617" s="9" t="s">
        <v>163</v>
      </c>
      <c r="X617" s="9" t="s">
        <v>163</v>
      </c>
    </row>
    <row r="618" spans="1:24" x14ac:dyDescent="0.2">
      <c r="A618" s="9">
        <v>416400</v>
      </c>
      <c r="B618" s="9" t="s">
        <v>157</v>
      </c>
      <c r="E618" s="9" t="s">
        <v>167</v>
      </c>
      <c r="J618" s="9" t="s">
        <v>167</v>
      </c>
      <c r="K618" s="9" t="s">
        <v>165</v>
      </c>
      <c r="M618" s="9" t="s">
        <v>167</v>
      </c>
      <c r="N618" s="9" t="s">
        <v>163</v>
      </c>
      <c r="O618" s="9" t="s">
        <v>163</v>
      </c>
      <c r="P618" s="9" t="s">
        <v>163</v>
      </c>
      <c r="Q618" s="9" t="s">
        <v>163</v>
      </c>
      <c r="R618" s="9" t="s">
        <v>163</v>
      </c>
      <c r="S618" s="9" t="s">
        <v>163</v>
      </c>
      <c r="T618" s="9" t="s">
        <v>163</v>
      </c>
      <c r="U618" s="9" t="s">
        <v>163</v>
      </c>
      <c r="V618" s="9" t="s">
        <v>163</v>
      </c>
      <c r="W618" s="9" t="s">
        <v>163</v>
      </c>
      <c r="X618" s="9" t="s">
        <v>163</v>
      </c>
    </row>
    <row r="619" spans="1:24" x14ac:dyDescent="0.2">
      <c r="A619" s="9">
        <v>416475</v>
      </c>
      <c r="B619" s="9" t="s">
        <v>157</v>
      </c>
      <c r="G619" s="9" t="s">
        <v>167</v>
      </c>
      <c r="J619" s="9" t="s">
        <v>167</v>
      </c>
      <c r="L619" s="9" t="s">
        <v>163</v>
      </c>
      <c r="O619" s="9" t="s">
        <v>167</v>
      </c>
      <c r="P619" s="9" t="s">
        <v>165</v>
      </c>
      <c r="Q619" s="9" t="s">
        <v>163</v>
      </c>
      <c r="R619" s="9" t="s">
        <v>163</v>
      </c>
      <c r="T619" s="9" t="s">
        <v>167</v>
      </c>
      <c r="U619" s="9" t="s">
        <v>167</v>
      </c>
      <c r="V619" s="9" t="s">
        <v>167</v>
      </c>
      <c r="W619" s="9" t="s">
        <v>167</v>
      </c>
      <c r="X619" s="9" t="s">
        <v>167</v>
      </c>
    </row>
    <row r="620" spans="1:24" x14ac:dyDescent="0.2">
      <c r="A620" s="9">
        <v>416539</v>
      </c>
      <c r="B620" s="9" t="s">
        <v>157</v>
      </c>
      <c r="H620" s="9" t="s">
        <v>163</v>
      </c>
      <c r="L620" s="9" t="s">
        <v>163</v>
      </c>
      <c r="N620" s="9" t="s">
        <v>167</v>
      </c>
      <c r="O620" s="9" t="s">
        <v>167</v>
      </c>
      <c r="P620" s="9" t="s">
        <v>167</v>
      </c>
      <c r="Q620" s="9" t="s">
        <v>163</v>
      </c>
      <c r="R620" s="9" t="s">
        <v>163</v>
      </c>
      <c r="S620" s="9" t="s">
        <v>163</v>
      </c>
      <c r="T620" s="9" t="s">
        <v>163</v>
      </c>
      <c r="U620" s="9" t="s">
        <v>163</v>
      </c>
      <c r="V620" s="9" t="s">
        <v>167</v>
      </c>
      <c r="W620" s="9" t="s">
        <v>163</v>
      </c>
    </row>
    <row r="621" spans="1:24" x14ac:dyDescent="0.2">
      <c r="A621" s="9">
        <v>416557</v>
      </c>
      <c r="B621" s="9" t="s">
        <v>157</v>
      </c>
      <c r="D621" s="9" t="s">
        <v>167</v>
      </c>
      <c r="G621" s="9" t="s">
        <v>167</v>
      </c>
      <c r="J621" s="9" t="s">
        <v>167</v>
      </c>
      <c r="L621" s="9" t="s">
        <v>167</v>
      </c>
      <c r="N621" s="9" t="s">
        <v>163</v>
      </c>
      <c r="O621" s="9" t="s">
        <v>163</v>
      </c>
      <c r="P621" s="9" t="s">
        <v>163</v>
      </c>
      <c r="Q621" s="9" t="s">
        <v>163</v>
      </c>
      <c r="R621" s="9" t="s">
        <v>163</v>
      </c>
      <c r="S621" s="9" t="s">
        <v>163</v>
      </c>
      <c r="T621" s="9" t="s">
        <v>163</v>
      </c>
      <c r="U621" s="9" t="s">
        <v>163</v>
      </c>
      <c r="V621" s="9" t="s">
        <v>163</v>
      </c>
      <c r="W621" s="9" t="s">
        <v>163</v>
      </c>
      <c r="X621" s="9" t="s">
        <v>163</v>
      </c>
    </row>
    <row r="622" spans="1:24" x14ac:dyDescent="0.2">
      <c r="A622" s="9">
        <v>416558</v>
      </c>
      <c r="B622" s="9" t="s">
        <v>157</v>
      </c>
      <c r="L622" s="9" t="s">
        <v>165</v>
      </c>
      <c r="P622" s="9" t="s">
        <v>167</v>
      </c>
      <c r="Q622" s="9" t="s">
        <v>163</v>
      </c>
      <c r="R622" s="9" t="s">
        <v>163</v>
      </c>
      <c r="T622" s="9" t="s">
        <v>163</v>
      </c>
      <c r="W622" s="9" t="s">
        <v>163</v>
      </c>
    </row>
    <row r="623" spans="1:24" x14ac:dyDescent="0.2">
      <c r="A623" s="9">
        <v>416591</v>
      </c>
      <c r="B623" s="9" t="s">
        <v>157</v>
      </c>
      <c r="G623" s="9" t="s">
        <v>165</v>
      </c>
      <c r="H623" s="9" t="s">
        <v>167</v>
      </c>
      <c r="M623" s="9" t="s">
        <v>165</v>
      </c>
      <c r="N623" s="9" t="s">
        <v>165</v>
      </c>
      <c r="O623" s="9" t="s">
        <v>163</v>
      </c>
      <c r="P623" s="9" t="s">
        <v>165</v>
      </c>
      <c r="Q623" s="9" t="s">
        <v>163</v>
      </c>
      <c r="R623" s="9" t="s">
        <v>163</v>
      </c>
      <c r="S623" s="9" t="s">
        <v>163</v>
      </c>
      <c r="T623" s="9" t="s">
        <v>163</v>
      </c>
      <c r="U623" s="9" t="s">
        <v>163</v>
      </c>
      <c r="V623" s="9" t="s">
        <v>163</v>
      </c>
      <c r="W623" s="9" t="s">
        <v>163</v>
      </c>
      <c r="X623" s="9" t="s">
        <v>163</v>
      </c>
    </row>
    <row r="624" spans="1:24" x14ac:dyDescent="0.2">
      <c r="A624" s="9">
        <v>416767</v>
      </c>
      <c r="B624" s="9" t="s">
        <v>157</v>
      </c>
      <c r="L624" s="9" t="s">
        <v>163</v>
      </c>
      <c r="P624" s="9" t="s">
        <v>167</v>
      </c>
      <c r="Q624" s="9" t="s">
        <v>165</v>
      </c>
      <c r="R624" s="9" t="s">
        <v>163</v>
      </c>
      <c r="W624" s="9" t="s">
        <v>165</v>
      </c>
    </row>
    <row r="625" spans="1:24" x14ac:dyDescent="0.2">
      <c r="A625" s="9">
        <v>416917</v>
      </c>
      <c r="B625" s="9" t="s">
        <v>157</v>
      </c>
      <c r="D625" s="9" t="s">
        <v>167</v>
      </c>
      <c r="H625" s="9" t="s">
        <v>167</v>
      </c>
      <c r="L625" s="9" t="s">
        <v>165</v>
      </c>
      <c r="N625" s="9" t="s">
        <v>167</v>
      </c>
      <c r="Q625" s="9" t="s">
        <v>167</v>
      </c>
      <c r="R625" s="9" t="s">
        <v>163</v>
      </c>
      <c r="S625" s="9" t="s">
        <v>163</v>
      </c>
      <c r="T625" s="9" t="s">
        <v>167</v>
      </c>
      <c r="U625" s="9" t="s">
        <v>167</v>
      </c>
      <c r="V625" s="9" t="s">
        <v>167</v>
      </c>
      <c r="W625" s="9" t="s">
        <v>167</v>
      </c>
      <c r="X625" s="9" t="s">
        <v>163</v>
      </c>
    </row>
    <row r="626" spans="1:24" x14ac:dyDescent="0.2">
      <c r="A626" s="9">
        <v>417189</v>
      </c>
      <c r="B626" s="9" t="s">
        <v>157</v>
      </c>
      <c r="D626" s="9" t="s">
        <v>167</v>
      </c>
      <c r="K626" s="9" t="s">
        <v>167</v>
      </c>
      <c r="L626" s="9" t="s">
        <v>165</v>
      </c>
      <c r="N626" s="9" t="s">
        <v>165</v>
      </c>
      <c r="R626" s="9" t="s">
        <v>165</v>
      </c>
      <c r="T626" s="9" t="s">
        <v>167</v>
      </c>
      <c r="W626" s="9" t="s">
        <v>167</v>
      </c>
      <c r="X626" s="9" t="s">
        <v>167</v>
      </c>
    </row>
    <row r="627" spans="1:24" x14ac:dyDescent="0.2">
      <c r="A627" s="9">
        <v>417201</v>
      </c>
      <c r="B627" s="9" t="s">
        <v>157</v>
      </c>
      <c r="H627" s="9" t="s">
        <v>167</v>
      </c>
      <c r="I627" s="9" t="s">
        <v>167</v>
      </c>
      <c r="K627" s="9" t="s">
        <v>167</v>
      </c>
      <c r="L627" s="9" t="s">
        <v>167</v>
      </c>
      <c r="N627" s="9" t="s">
        <v>163</v>
      </c>
      <c r="O627" s="9" t="s">
        <v>163</v>
      </c>
      <c r="P627" s="9" t="s">
        <v>163</v>
      </c>
      <c r="Q627" s="9" t="s">
        <v>163</v>
      </c>
      <c r="R627" s="9" t="s">
        <v>163</v>
      </c>
      <c r="S627" s="9" t="s">
        <v>163</v>
      </c>
      <c r="T627" s="9" t="s">
        <v>163</v>
      </c>
      <c r="U627" s="9" t="s">
        <v>163</v>
      </c>
      <c r="V627" s="9" t="s">
        <v>163</v>
      </c>
      <c r="W627" s="9" t="s">
        <v>163</v>
      </c>
      <c r="X627" s="9" t="s">
        <v>165</v>
      </c>
    </row>
    <row r="628" spans="1:24" x14ac:dyDescent="0.2">
      <c r="A628" s="9">
        <v>417281</v>
      </c>
      <c r="B628" s="9" t="s">
        <v>157</v>
      </c>
      <c r="D628" s="9" t="s">
        <v>167</v>
      </c>
      <c r="H628" s="9" t="s">
        <v>167</v>
      </c>
      <c r="K628" s="9" t="s">
        <v>167</v>
      </c>
      <c r="L628" s="9" t="s">
        <v>167</v>
      </c>
      <c r="N628" s="9" t="s">
        <v>163</v>
      </c>
      <c r="O628" s="9" t="s">
        <v>163</v>
      </c>
      <c r="P628" s="9" t="s">
        <v>163</v>
      </c>
      <c r="Q628" s="9" t="s">
        <v>163</v>
      </c>
      <c r="R628" s="9" t="s">
        <v>163</v>
      </c>
      <c r="S628" s="9" t="s">
        <v>163</v>
      </c>
      <c r="T628" s="9" t="s">
        <v>163</v>
      </c>
      <c r="U628" s="9" t="s">
        <v>163</v>
      </c>
      <c r="V628" s="9" t="s">
        <v>163</v>
      </c>
      <c r="W628" s="9" t="s">
        <v>163</v>
      </c>
      <c r="X628" s="9" t="s">
        <v>163</v>
      </c>
    </row>
    <row r="629" spans="1:24" x14ac:dyDescent="0.2">
      <c r="A629" s="9">
        <v>417344</v>
      </c>
      <c r="B629" s="9" t="s">
        <v>157</v>
      </c>
      <c r="C629" s="9" t="s">
        <v>167</v>
      </c>
      <c r="G629" s="9" t="s">
        <v>167</v>
      </c>
      <c r="I629" s="9" t="s">
        <v>165</v>
      </c>
      <c r="L629" s="9" t="s">
        <v>163</v>
      </c>
      <c r="N629" s="9" t="s">
        <v>165</v>
      </c>
      <c r="O629" s="9" t="s">
        <v>163</v>
      </c>
      <c r="P629" s="9" t="s">
        <v>165</v>
      </c>
      <c r="Q629" s="9" t="s">
        <v>167</v>
      </c>
      <c r="R629" s="9" t="s">
        <v>163</v>
      </c>
      <c r="S629" s="9" t="s">
        <v>165</v>
      </c>
      <c r="T629" s="9" t="s">
        <v>165</v>
      </c>
      <c r="U629" s="9" t="s">
        <v>163</v>
      </c>
      <c r="V629" s="9" t="s">
        <v>165</v>
      </c>
      <c r="W629" s="9" t="s">
        <v>163</v>
      </c>
      <c r="X629" s="9" t="s">
        <v>163</v>
      </c>
    </row>
    <row r="630" spans="1:24" x14ac:dyDescent="0.2">
      <c r="A630" s="9">
        <v>417378</v>
      </c>
      <c r="B630" s="9" t="s">
        <v>157</v>
      </c>
      <c r="E630" s="9" t="s">
        <v>167</v>
      </c>
      <c r="K630" s="9" t="s">
        <v>167</v>
      </c>
      <c r="O630" s="9" t="s">
        <v>167</v>
      </c>
      <c r="Q630" s="9" t="s">
        <v>167</v>
      </c>
      <c r="T630" s="9" t="s">
        <v>167</v>
      </c>
      <c r="U630" s="9" t="s">
        <v>167</v>
      </c>
    </row>
    <row r="631" spans="1:24" x14ac:dyDescent="0.2">
      <c r="A631" s="9">
        <v>417391</v>
      </c>
      <c r="B631" s="9" t="s">
        <v>157</v>
      </c>
      <c r="D631" s="9" t="s">
        <v>167</v>
      </c>
      <c r="I631" s="9" t="s">
        <v>167</v>
      </c>
      <c r="J631" s="9" t="s">
        <v>167</v>
      </c>
      <c r="L631" s="9" t="s">
        <v>167</v>
      </c>
      <c r="N631" s="9" t="s">
        <v>165</v>
      </c>
      <c r="O631" s="9" t="s">
        <v>165</v>
      </c>
      <c r="P631" s="9" t="s">
        <v>165</v>
      </c>
      <c r="Q631" s="9" t="s">
        <v>165</v>
      </c>
      <c r="R631" s="9" t="s">
        <v>165</v>
      </c>
      <c r="S631" s="9" t="s">
        <v>165</v>
      </c>
      <c r="T631" s="9" t="s">
        <v>163</v>
      </c>
      <c r="U631" s="9" t="s">
        <v>163</v>
      </c>
      <c r="V631" s="9" t="s">
        <v>163</v>
      </c>
      <c r="W631" s="9" t="s">
        <v>163</v>
      </c>
      <c r="X631" s="9" t="s">
        <v>163</v>
      </c>
    </row>
    <row r="632" spans="1:24" x14ac:dyDescent="0.2">
      <c r="A632" s="9">
        <v>417520</v>
      </c>
      <c r="B632" s="9" t="s">
        <v>157</v>
      </c>
      <c r="C632" s="9" t="s">
        <v>167</v>
      </c>
      <c r="I632" s="9" t="s">
        <v>163</v>
      </c>
      <c r="K632" s="9" t="s">
        <v>165</v>
      </c>
      <c r="L632" s="9" t="s">
        <v>163</v>
      </c>
      <c r="Q632" s="9" t="s">
        <v>167</v>
      </c>
      <c r="V632" s="9" t="s">
        <v>167</v>
      </c>
      <c r="W632" s="9" t="s">
        <v>167</v>
      </c>
      <c r="X632" s="9" t="s">
        <v>167</v>
      </c>
    </row>
    <row r="633" spans="1:24" x14ac:dyDescent="0.2">
      <c r="A633" s="9">
        <v>417539</v>
      </c>
      <c r="B633" s="9" t="s">
        <v>157</v>
      </c>
      <c r="F633" s="9" t="s">
        <v>167</v>
      </c>
      <c r="K633" s="9" t="s">
        <v>167</v>
      </c>
      <c r="L633" s="9" t="s">
        <v>167</v>
      </c>
      <c r="O633" s="9" t="s">
        <v>167</v>
      </c>
      <c r="P633" s="9" t="s">
        <v>163</v>
      </c>
      <c r="Q633" s="9" t="s">
        <v>163</v>
      </c>
      <c r="R633" s="9" t="s">
        <v>163</v>
      </c>
      <c r="T633" s="9" t="s">
        <v>167</v>
      </c>
      <c r="U633" s="9" t="s">
        <v>163</v>
      </c>
      <c r="V633" s="9" t="s">
        <v>167</v>
      </c>
      <c r="W633" s="9" t="s">
        <v>163</v>
      </c>
      <c r="X633" s="9" t="s">
        <v>167</v>
      </c>
    </row>
    <row r="634" spans="1:24" x14ac:dyDescent="0.2">
      <c r="A634" s="9">
        <v>417713</v>
      </c>
      <c r="B634" s="9" t="s">
        <v>157</v>
      </c>
      <c r="H634" s="9" t="s">
        <v>167</v>
      </c>
      <c r="K634" s="9" t="s">
        <v>163</v>
      </c>
      <c r="L634" s="9" t="s">
        <v>163</v>
      </c>
      <c r="M634" s="9" t="s">
        <v>163</v>
      </c>
      <c r="N634" s="9" t="s">
        <v>165</v>
      </c>
      <c r="O634" s="9" t="s">
        <v>163</v>
      </c>
      <c r="P634" s="9" t="s">
        <v>165</v>
      </c>
      <c r="Q634" s="9" t="s">
        <v>163</v>
      </c>
      <c r="R634" s="9" t="s">
        <v>163</v>
      </c>
      <c r="S634" s="9" t="s">
        <v>163</v>
      </c>
      <c r="T634" s="9" t="s">
        <v>163</v>
      </c>
      <c r="U634" s="9" t="s">
        <v>163</v>
      </c>
      <c r="V634" s="9" t="s">
        <v>163</v>
      </c>
      <c r="W634" s="9" t="s">
        <v>163</v>
      </c>
      <c r="X634" s="9" t="s">
        <v>163</v>
      </c>
    </row>
    <row r="635" spans="1:24" x14ac:dyDescent="0.2">
      <c r="A635" s="9">
        <v>417798</v>
      </c>
      <c r="B635" s="9" t="s">
        <v>157</v>
      </c>
      <c r="F635" s="9" t="s">
        <v>167</v>
      </c>
      <c r="H635" s="9" t="s">
        <v>167</v>
      </c>
      <c r="K635" s="9" t="s">
        <v>167</v>
      </c>
      <c r="L635" s="9" t="s">
        <v>167</v>
      </c>
      <c r="S635" s="9" t="s">
        <v>167</v>
      </c>
      <c r="T635" s="9" t="s">
        <v>165</v>
      </c>
    </row>
    <row r="636" spans="1:24" x14ac:dyDescent="0.2">
      <c r="A636" s="9">
        <v>417936</v>
      </c>
      <c r="B636" s="9" t="s">
        <v>157</v>
      </c>
      <c r="D636" s="9" t="s">
        <v>167</v>
      </c>
      <c r="L636" s="9" t="s">
        <v>165</v>
      </c>
      <c r="M636" s="9" t="s">
        <v>167</v>
      </c>
      <c r="N636" s="9" t="s">
        <v>165</v>
      </c>
      <c r="O636" s="9" t="s">
        <v>163</v>
      </c>
      <c r="P636" s="9" t="s">
        <v>167</v>
      </c>
      <c r="R636" s="9" t="s">
        <v>165</v>
      </c>
      <c r="S636" s="9" t="s">
        <v>163</v>
      </c>
      <c r="U636" s="9" t="s">
        <v>163</v>
      </c>
      <c r="V636" s="9" t="s">
        <v>163</v>
      </c>
      <c r="X636" s="9" t="s">
        <v>163</v>
      </c>
    </row>
    <row r="637" spans="1:24" x14ac:dyDescent="0.2">
      <c r="A637" s="9">
        <v>417938</v>
      </c>
      <c r="B637" s="9" t="s">
        <v>157</v>
      </c>
      <c r="I637" s="9" t="s">
        <v>167</v>
      </c>
      <c r="K637" s="9" t="s">
        <v>167</v>
      </c>
      <c r="L637" s="9" t="s">
        <v>163</v>
      </c>
      <c r="P637" s="9" t="s">
        <v>163</v>
      </c>
      <c r="Q637" s="9" t="s">
        <v>163</v>
      </c>
      <c r="R637" s="9" t="s">
        <v>163</v>
      </c>
      <c r="T637" s="9" t="s">
        <v>167</v>
      </c>
      <c r="W637" s="9" t="s">
        <v>163</v>
      </c>
      <c r="X637" s="9" t="s">
        <v>165</v>
      </c>
    </row>
    <row r="638" spans="1:24" x14ac:dyDescent="0.2">
      <c r="A638" s="9">
        <v>417995</v>
      </c>
      <c r="B638" s="9" t="s">
        <v>157</v>
      </c>
      <c r="H638" s="9" t="s">
        <v>167</v>
      </c>
      <c r="L638" s="9" t="s">
        <v>167</v>
      </c>
      <c r="R638" s="9" t="s">
        <v>165</v>
      </c>
      <c r="S638" s="9" t="s">
        <v>165</v>
      </c>
      <c r="W638" s="9" t="s">
        <v>167</v>
      </c>
    </row>
    <row r="639" spans="1:24" x14ac:dyDescent="0.2">
      <c r="A639" s="9">
        <v>418136</v>
      </c>
      <c r="B639" s="9" t="s">
        <v>157</v>
      </c>
      <c r="F639" s="9" t="s">
        <v>167</v>
      </c>
      <c r="H639" s="9" t="s">
        <v>167</v>
      </c>
      <c r="I639" s="9" t="s">
        <v>167</v>
      </c>
      <c r="L639" s="9" t="s">
        <v>163</v>
      </c>
      <c r="O639" s="9" t="s">
        <v>167</v>
      </c>
      <c r="Q639" s="9" t="s">
        <v>165</v>
      </c>
      <c r="R639" s="9" t="s">
        <v>163</v>
      </c>
      <c r="S639" s="9" t="s">
        <v>163</v>
      </c>
      <c r="V639" s="9" t="s">
        <v>167</v>
      </c>
    </row>
    <row r="640" spans="1:24" x14ac:dyDescent="0.2">
      <c r="A640" s="9">
        <v>418227</v>
      </c>
      <c r="B640" s="9" t="s">
        <v>157</v>
      </c>
      <c r="L640" s="9" t="s">
        <v>165</v>
      </c>
      <c r="P640" s="9" t="s">
        <v>167</v>
      </c>
      <c r="Q640" s="9" t="s">
        <v>167</v>
      </c>
      <c r="S640" s="9" t="s">
        <v>167</v>
      </c>
      <c r="X640" s="9" t="s">
        <v>167</v>
      </c>
    </row>
    <row r="641" spans="1:24" x14ac:dyDescent="0.2">
      <c r="A641" s="9">
        <v>418233</v>
      </c>
      <c r="B641" s="9" t="s">
        <v>157</v>
      </c>
      <c r="H641" s="9" t="s">
        <v>163</v>
      </c>
      <c r="O641" s="9" t="s">
        <v>163</v>
      </c>
      <c r="R641" s="9" t="s">
        <v>163</v>
      </c>
      <c r="S641" s="9" t="s">
        <v>163</v>
      </c>
      <c r="T641" s="9" t="s">
        <v>165</v>
      </c>
      <c r="W641" s="9" t="s">
        <v>165</v>
      </c>
    </row>
    <row r="642" spans="1:24" x14ac:dyDescent="0.2">
      <c r="A642" s="9">
        <v>418236</v>
      </c>
      <c r="B642" s="9" t="s">
        <v>157</v>
      </c>
      <c r="G642" s="9" t="s">
        <v>167</v>
      </c>
      <c r="I642" s="9" t="s">
        <v>165</v>
      </c>
      <c r="J642" s="9" t="s">
        <v>167</v>
      </c>
      <c r="L642" s="9" t="s">
        <v>165</v>
      </c>
      <c r="N642" s="9" t="s">
        <v>163</v>
      </c>
      <c r="O642" s="9" t="s">
        <v>165</v>
      </c>
      <c r="P642" s="9" t="s">
        <v>165</v>
      </c>
      <c r="R642" s="9" t="s">
        <v>163</v>
      </c>
      <c r="T642" s="9" t="s">
        <v>163</v>
      </c>
      <c r="U642" s="9" t="s">
        <v>163</v>
      </c>
      <c r="V642" s="9" t="s">
        <v>163</v>
      </c>
      <c r="W642" s="9" t="s">
        <v>163</v>
      </c>
      <c r="X642" s="9" t="s">
        <v>163</v>
      </c>
    </row>
    <row r="643" spans="1:24" x14ac:dyDescent="0.2">
      <c r="A643" s="9">
        <v>418240</v>
      </c>
      <c r="B643" s="9" t="s">
        <v>157</v>
      </c>
      <c r="L643" s="9" t="s">
        <v>163</v>
      </c>
      <c r="P643" s="9" t="s">
        <v>165</v>
      </c>
      <c r="Q643" s="9" t="s">
        <v>163</v>
      </c>
      <c r="R643" s="9" t="s">
        <v>163</v>
      </c>
      <c r="S643" s="9" t="s">
        <v>165</v>
      </c>
      <c r="U643" s="9" t="s">
        <v>163</v>
      </c>
      <c r="W643" s="9" t="s">
        <v>163</v>
      </c>
    </row>
    <row r="644" spans="1:24" x14ac:dyDescent="0.2">
      <c r="A644" s="9">
        <v>418381</v>
      </c>
      <c r="B644" s="9" t="s">
        <v>157</v>
      </c>
      <c r="K644" s="9" t="s">
        <v>167</v>
      </c>
      <c r="L644" s="9" t="s">
        <v>163</v>
      </c>
      <c r="Q644" s="9" t="s">
        <v>167</v>
      </c>
      <c r="U644" s="9" t="s">
        <v>163</v>
      </c>
      <c r="V644" s="9" t="s">
        <v>163</v>
      </c>
      <c r="W644" s="9" t="s">
        <v>167</v>
      </c>
    </row>
    <row r="645" spans="1:24" x14ac:dyDescent="0.2">
      <c r="A645" s="9">
        <v>418395</v>
      </c>
      <c r="B645" s="9" t="s">
        <v>157</v>
      </c>
      <c r="D645" s="9" t="s">
        <v>163</v>
      </c>
      <c r="H645" s="9" t="s">
        <v>163</v>
      </c>
      <c r="L645" s="9" t="s">
        <v>163</v>
      </c>
      <c r="P645" s="9" t="s">
        <v>165</v>
      </c>
      <c r="Q645" s="9" t="s">
        <v>167</v>
      </c>
      <c r="R645" s="9" t="s">
        <v>163</v>
      </c>
      <c r="S645" s="9" t="s">
        <v>163</v>
      </c>
      <c r="T645" s="9" t="s">
        <v>167</v>
      </c>
      <c r="U645" s="9" t="s">
        <v>167</v>
      </c>
      <c r="W645" s="9" t="s">
        <v>163</v>
      </c>
      <c r="X645" s="9" t="s">
        <v>163</v>
      </c>
    </row>
    <row r="646" spans="1:24" x14ac:dyDescent="0.2">
      <c r="A646" s="9">
        <v>418457</v>
      </c>
      <c r="B646" s="9" t="s">
        <v>157</v>
      </c>
      <c r="D646" s="9" t="s">
        <v>163</v>
      </c>
      <c r="H646" s="9" t="s">
        <v>167</v>
      </c>
      <c r="J646" s="9" t="s">
        <v>165</v>
      </c>
      <c r="L646" s="9" t="s">
        <v>163</v>
      </c>
      <c r="N646" s="9" t="s">
        <v>163</v>
      </c>
      <c r="P646" s="9" t="s">
        <v>167</v>
      </c>
      <c r="R646" s="9" t="s">
        <v>163</v>
      </c>
      <c r="S646" s="9" t="s">
        <v>165</v>
      </c>
      <c r="T646" s="9" t="s">
        <v>163</v>
      </c>
      <c r="W646" s="9" t="s">
        <v>163</v>
      </c>
      <c r="X646" s="9" t="s">
        <v>165</v>
      </c>
    </row>
    <row r="647" spans="1:24" x14ac:dyDescent="0.2">
      <c r="A647" s="9">
        <v>418484</v>
      </c>
      <c r="B647" s="9" t="s">
        <v>157</v>
      </c>
      <c r="G647" s="9" t="s">
        <v>165</v>
      </c>
      <c r="H647" s="9" t="s">
        <v>165</v>
      </c>
      <c r="K647" s="9" t="s">
        <v>165</v>
      </c>
      <c r="L647" s="9" t="s">
        <v>165</v>
      </c>
      <c r="O647" s="9" t="s">
        <v>163</v>
      </c>
      <c r="P647" s="9" t="s">
        <v>163</v>
      </c>
      <c r="Q647" s="9" t="s">
        <v>165</v>
      </c>
      <c r="R647" s="9" t="s">
        <v>163</v>
      </c>
      <c r="S647" s="9" t="s">
        <v>163</v>
      </c>
      <c r="T647" s="9" t="s">
        <v>163</v>
      </c>
      <c r="U647" s="9" t="s">
        <v>163</v>
      </c>
      <c r="V647" s="9" t="s">
        <v>163</v>
      </c>
      <c r="W647" s="9" t="s">
        <v>163</v>
      </c>
      <c r="X647" s="9" t="s">
        <v>163</v>
      </c>
    </row>
    <row r="648" spans="1:24" x14ac:dyDescent="0.2">
      <c r="A648" s="9">
        <v>418513</v>
      </c>
      <c r="B648" s="9" t="s">
        <v>157</v>
      </c>
      <c r="G648" s="9" t="s">
        <v>167</v>
      </c>
      <c r="H648" s="9" t="s">
        <v>165</v>
      </c>
      <c r="I648" s="9" t="s">
        <v>167</v>
      </c>
      <c r="L648" s="9" t="s">
        <v>163</v>
      </c>
      <c r="N648" s="9" t="s">
        <v>167</v>
      </c>
      <c r="R648" s="9" t="s">
        <v>163</v>
      </c>
      <c r="S648" s="9" t="s">
        <v>163</v>
      </c>
      <c r="T648" s="9" t="s">
        <v>167</v>
      </c>
    </row>
    <row r="649" spans="1:24" x14ac:dyDescent="0.2">
      <c r="A649" s="9">
        <v>418604</v>
      </c>
      <c r="B649" s="9" t="s">
        <v>157</v>
      </c>
      <c r="D649" s="9" t="s">
        <v>167</v>
      </c>
      <c r="G649" s="9" t="s">
        <v>167</v>
      </c>
      <c r="I649" s="9" t="s">
        <v>167</v>
      </c>
      <c r="L649" s="9" t="s">
        <v>167</v>
      </c>
      <c r="N649" s="9" t="s">
        <v>163</v>
      </c>
      <c r="O649" s="9" t="s">
        <v>165</v>
      </c>
      <c r="P649" s="9" t="s">
        <v>165</v>
      </c>
      <c r="Q649" s="9" t="s">
        <v>165</v>
      </c>
      <c r="T649" s="9" t="s">
        <v>163</v>
      </c>
      <c r="U649" s="9" t="s">
        <v>165</v>
      </c>
      <c r="V649" s="9" t="s">
        <v>163</v>
      </c>
      <c r="W649" s="9" t="s">
        <v>165</v>
      </c>
      <c r="X649" s="9" t="s">
        <v>165</v>
      </c>
    </row>
    <row r="650" spans="1:24" x14ac:dyDescent="0.2">
      <c r="A650" s="9">
        <v>418652</v>
      </c>
      <c r="B650" s="9" t="s">
        <v>157</v>
      </c>
      <c r="H650" s="9" t="s">
        <v>167</v>
      </c>
      <c r="I650" s="9" t="s">
        <v>167</v>
      </c>
      <c r="K650" s="9" t="s">
        <v>165</v>
      </c>
      <c r="L650" s="9" t="s">
        <v>163</v>
      </c>
      <c r="N650" s="9" t="s">
        <v>163</v>
      </c>
      <c r="O650" s="9" t="s">
        <v>165</v>
      </c>
      <c r="P650" s="9" t="s">
        <v>163</v>
      </c>
      <c r="Q650" s="9" t="s">
        <v>165</v>
      </c>
      <c r="R650" s="9" t="s">
        <v>163</v>
      </c>
      <c r="S650" s="9" t="s">
        <v>165</v>
      </c>
      <c r="T650" s="9" t="s">
        <v>163</v>
      </c>
      <c r="U650" s="9" t="s">
        <v>165</v>
      </c>
      <c r="V650" s="9" t="s">
        <v>163</v>
      </c>
      <c r="W650" s="9" t="s">
        <v>165</v>
      </c>
    </row>
    <row r="651" spans="1:24" x14ac:dyDescent="0.2">
      <c r="A651" s="9">
        <v>418788</v>
      </c>
      <c r="B651" s="9" t="s">
        <v>157</v>
      </c>
      <c r="H651" s="9" t="s">
        <v>167</v>
      </c>
      <c r="K651" s="9" t="s">
        <v>167</v>
      </c>
      <c r="L651" s="9" t="s">
        <v>165</v>
      </c>
      <c r="O651" s="9" t="s">
        <v>167</v>
      </c>
      <c r="Q651" s="9" t="s">
        <v>167</v>
      </c>
      <c r="R651" s="9" t="s">
        <v>163</v>
      </c>
      <c r="S651" s="9" t="s">
        <v>165</v>
      </c>
      <c r="W651" s="9" t="s">
        <v>167</v>
      </c>
      <c r="X651" s="9" t="s">
        <v>167</v>
      </c>
    </row>
    <row r="652" spans="1:24" x14ac:dyDescent="0.2">
      <c r="A652" s="9">
        <v>418800</v>
      </c>
      <c r="B652" s="9" t="s">
        <v>157</v>
      </c>
      <c r="H652" s="9" t="s">
        <v>167</v>
      </c>
      <c r="L652" s="9" t="s">
        <v>163</v>
      </c>
      <c r="O652" s="9" t="s">
        <v>165</v>
      </c>
      <c r="P652" s="9" t="s">
        <v>165</v>
      </c>
      <c r="Q652" s="9" t="s">
        <v>165</v>
      </c>
      <c r="R652" s="9" t="s">
        <v>163</v>
      </c>
      <c r="S652" s="9" t="s">
        <v>163</v>
      </c>
      <c r="T652" s="9" t="s">
        <v>163</v>
      </c>
      <c r="V652" s="9" t="s">
        <v>163</v>
      </c>
      <c r="W652" s="9" t="s">
        <v>163</v>
      </c>
      <c r="X652" s="9" t="s">
        <v>163</v>
      </c>
    </row>
    <row r="653" spans="1:24" x14ac:dyDescent="0.2">
      <c r="A653" s="9">
        <v>418837</v>
      </c>
      <c r="B653" s="9" t="s">
        <v>157</v>
      </c>
      <c r="I653" s="9" t="s">
        <v>165</v>
      </c>
      <c r="L653" s="9" t="s">
        <v>163</v>
      </c>
      <c r="N653" s="9" t="s">
        <v>167</v>
      </c>
      <c r="Q653" s="9" t="s">
        <v>165</v>
      </c>
      <c r="R653" s="9" t="s">
        <v>163</v>
      </c>
      <c r="S653" s="9" t="s">
        <v>163</v>
      </c>
      <c r="T653" s="9" t="s">
        <v>165</v>
      </c>
      <c r="U653" s="9" t="s">
        <v>163</v>
      </c>
      <c r="V653" s="9" t="s">
        <v>165</v>
      </c>
      <c r="X653" s="9" t="s">
        <v>163</v>
      </c>
    </row>
    <row r="654" spans="1:24" x14ac:dyDescent="0.2">
      <c r="A654" s="9">
        <v>419230</v>
      </c>
      <c r="B654" s="9" t="s">
        <v>157</v>
      </c>
      <c r="J654" s="9" t="s">
        <v>167</v>
      </c>
      <c r="K654" s="9" t="s">
        <v>167</v>
      </c>
      <c r="L654" s="9" t="s">
        <v>167</v>
      </c>
      <c r="M654" s="9" t="s">
        <v>167</v>
      </c>
      <c r="N654" s="9" t="s">
        <v>163</v>
      </c>
      <c r="O654" s="9" t="s">
        <v>163</v>
      </c>
      <c r="P654" s="9" t="s">
        <v>163</v>
      </c>
      <c r="Q654" s="9" t="s">
        <v>163</v>
      </c>
      <c r="R654" s="9" t="s">
        <v>163</v>
      </c>
      <c r="T654" s="9" t="s">
        <v>163</v>
      </c>
      <c r="U654" s="9" t="s">
        <v>163</v>
      </c>
      <c r="V654" s="9" t="s">
        <v>163</v>
      </c>
      <c r="W654" s="9" t="s">
        <v>163</v>
      </c>
    </row>
    <row r="655" spans="1:24" x14ac:dyDescent="0.2">
      <c r="A655" s="9">
        <v>419231</v>
      </c>
      <c r="B655" s="9" t="s">
        <v>157</v>
      </c>
      <c r="D655" s="9" t="s">
        <v>167</v>
      </c>
      <c r="H655" s="9" t="s">
        <v>167</v>
      </c>
      <c r="I655" s="9" t="s">
        <v>167</v>
      </c>
      <c r="L655" s="9" t="s">
        <v>163</v>
      </c>
      <c r="N655" s="9" t="s">
        <v>165</v>
      </c>
      <c r="O655" s="9" t="s">
        <v>165</v>
      </c>
      <c r="P655" s="9" t="s">
        <v>167</v>
      </c>
      <c r="Q655" s="9" t="s">
        <v>167</v>
      </c>
      <c r="R655" s="9" t="s">
        <v>165</v>
      </c>
      <c r="S655" s="9" t="s">
        <v>163</v>
      </c>
      <c r="T655" s="9" t="s">
        <v>163</v>
      </c>
      <c r="U655" s="9" t="s">
        <v>163</v>
      </c>
      <c r="V655" s="9" t="s">
        <v>163</v>
      </c>
      <c r="W655" s="9" t="s">
        <v>163</v>
      </c>
      <c r="X655" s="9" t="s">
        <v>163</v>
      </c>
    </row>
    <row r="656" spans="1:24" x14ac:dyDescent="0.2">
      <c r="A656" s="9">
        <v>419250</v>
      </c>
      <c r="B656" s="9" t="s">
        <v>157</v>
      </c>
      <c r="N656" s="9" t="s">
        <v>165</v>
      </c>
      <c r="O656" s="9" t="s">
        <v>165</v>
      </c>
      <c r="P656" s="9" t="s">
        <v>167</v>
      </c>
      <c r="Q656" s="9" t="s">
        <v>163</v>
      </c>
      <c r="R656" s="9" t="s">
        <v>163</v>
      </c>
      <c r="V656" s="9" t="s">
        <v>167</v>
      </c>
      <c r="W656" s="9" t="s">
        <v>165</v>
      </c>
    </row>
    <row r="657" spans="1:24" x14ac:dyDescent="0.2">
      <c r="A657" s="9">
        <v>419274</v>
      </c>
      <c r="B657" s="9" t="s">
        <v>157</v>
      </c>
      <c r="C657" s="9" t="s">
        <v>167</v>
      </c>
      <c r="D657" s="9" t="s">
        <v>163</v>
      </c>
      <c r="I657" s="9" t="s">
        <v>163</v>
      </c>
      <c r="M657" s="9" t="s">
        <v>163</v>
      </c>
      <c r="N657" s="9" t="s">
        <v>163</v>
      </c>
      <c r="P657" s="9" t="s">
        <v>163</v>
      </c>
      <c r="Q657" s="9" t="s">
        <v>165</v>
      </c>
      <c r="R657" s="9" t="s">
        <v>163</v>
      </c>
      <c r="T657" s="9" t="s">
        <v>163</v>
      </c>
      <c r="U657" s="9" t="s">
        <v>163</v>
      </c>
      <c r="V657" s="9" t="s">
        <v>163</v>
      </c>
      <c r="W657" s="9" t="s">
        <v>163</v>
      </c>
      <c r="X657" s="9" t="s">
        <v>163</v>
      </c>
    </row>
    <row r="658" spans="1:24" x14ac:dyDescent="0.2">
      <c r="A658" s="9">
        <v>419275</v>
      </c>
      <c r="B658" s="9" t="s">
        <v>157</v>
      </c>
      <c r="H658" s="9" t="s">
        <v>165</v>
      </c>
      <c r="K658" s="9" t="s">
        <v>167</v>
      </c>
      <c r="P658" s="9" t="s">
        <v>167</v>
      </c>
      <c r="Q658" s="9" t="s">
        <v>167</v>
      </c>
      <c r="R658" s="9" t="s">
        <v>167</v>
      </c>
      <c r="S658" s="9" t="s">
        <v>163</v>
      </c>
      <c r="T658" s="9" t="s">
        <v>167</v>
      </c>
      <c r="U658" s="9" t="s">
        <v>163</v>
      </c>
      <c r="V658" s="9" t="s">
        <v>165</v>
      </c>
      <c r="W658" s="9" t="s">
        <v>165</v>
      </c>
    </row>
    <row r="659" spans="1:24" x14ac:dyDescent="0.2">
      <c r="A659" s="9">
        <v>419276</v>
      </c>
      <c r="B659" s="9" t="s">
        <v>157</v>
      </c>
      <c r="H659" s="9" t="s">
        <v>167</v>
      </c>
      <c r="J659" s="9" t="s">
        <v>165</v>
      </c>
      <c r="K659" s="9" t="s">
        <v>167</v>
      </c>
      <c r="M659" s="9" t="s">
        <v>167</v>
      </c>
      <c r="N659" s="9" t="s">
        <v>163</v>
      </c>
      <c r="O659" s="9" t="s">
        <v>165</v>
      </c>
      <c r="R659" s="9" t="s">
        <v>163</v>
      </c>
      <c r="S659" s="9" t="s">
        <v>163</v>
      </c>
      <c r="T659" s="9" t="s">
        <v>165</v>
      </c>
      <c r="U659" s="9" t="s">
        <v>163</v>
      </c>
      <c r="W659" s="9" t="s">
        <v>163</v>
      </c>
    </row>
    <row r="660" spans="1:24" x14ac:dyDescent="0.2">
      <c r="A660" s="9">
        <v>419294</v>
      </c>
      <c r="B660" s="9" t="s">
        <v>157</v>
      </c>
      <c r="E660" s="9" t="s">
        <v>167</v>
      </c>
      <c r="G660" s="9" t="s">
        <v>165</v>
      </c>
      <c r="H660" s="9" t="s">
        <v>167</v>
      </c>
      <c r="L660" s="9" t="s">
        <v>165</v>
      </c>
      <c r="N660" s="9" t="s">
        <v>163</v>
      </c>
      <c r="O660" s="9" t="s">
        <v>165</v>
      </c>
      <c r="P660" s="9" t="s">
        <v>165</v>
      </c>
      <c r="Q660" s="9" t="s">
        <v>165</v>
      </c>
      <c r="R660" s="9" t="s">
        <v>163</v>
      </c>
      <c r="S660" s="9" t="s">
        <v>163</v>
      </c>
      <c r="T660" s="9" t="s">
        <v>163</v>
      </c>
      <c r="U660" s="9" t="s">
        <v>163</v>
      </c>
      <c r="V660" s="9" t="s">
        <v>163</v>
      </c>
      <c r="W660" s="9" t="s">
        <v>163</v>
      </c>
      <c r="X660" s="9" t="s">
        <v>163</v>
      </c>
    </row>
    <row r="661" spans="1:24" x14ac:dyDescent="0.2">
      <c r="A661" s="9">
        <v>419295</v>
      </c>
      <c r="B661" s="9" t="s">
        <v>157</v>
      </c>
      <c r="I661" s="9" t="s">
        <v>163</v>
      </c>
      <c r="L661" s="9" t="s">
        <v>163</v>
      </c>
      <c r="N661" s="9" t="s">
        <v>163</v>
      </c>
      <c r="O661" s="9" t="s">
        <v>165</v>
      </c>
      <c r="P661" s="9" t="s">
        <v>163</v>
      </c>
      <c r="R661" s="9" t="s">
        <v>163</v>
      </c>
      <c r="S661" s="9" t="s">
        <v>165</v>
      </c>
      <c r="T661" s="9" t="s">
        <v>165</v>
      </c>
      <c r="U661" s="9" t="s">
        <v>163</v>
      </c>
      <c r="V661" s="9" t="s">
        <v>165</v>
      </c>
      <c r="W661" s="9" t="s">
        <v>163</v>
      </c>
    </row>
    <row r="662" spans="1:24" x14ac:dyDescent="0.2">
      <c r="A662" s="9">
        <v>419432</v>
      </c>
      <c r="B662" s="9" t="s">
        <v>157</v>
      </c>
      <c r="J662" s="9" t="s">
        <v>165</v>
      </c>
      <c r="K662" s="9" t="s">
        <v>167</v>
      </c>
      <c r="L662" s="9" t="s">
        <v>163</v>
      </c>
      <c r="N662" s="9" t="s">
        <v>167</v>
      </c>
      <c r="R662" s="9" t="s">
        <v>163</v>
      </c>
      <c r="T662" s="9" t="s">
        <v>163</v>
      </c>
      <c r="U662" s="9" t="s">
        <v>163</v>
      </c>
      <c r="V662" s="9" t="s">
        <v>165</v>
      </c>
      <c r="W662" s="9" t="s">
        <v>165</v>
      </c>
      <c r="X662" s="9" t="s">
        <v>167</v>
      </c>
    </row>
    <row r="663" spans="1:24" x14ac:dyDescent="0.2">
      <c r="A663" s="9">
        <v>419455</v>
      </c>
      <c r="B663" s="9" t="s">
        <v>157</v>
      </c>
      <c r="E663" s="9" t="s">
        <v>167</v>
      </c>
      <c r="H663" s="9" t="s">
        <v>167</v>
      </c>
      <c r="L663" s="9" t="s">
        <v>165</v>
      </c>
      <c r="O663" s="9" t="s">
        <v>165</v>
      </c>
      <c r="P663" s="9" t="s">
        <v>165</v>
      </c>
      <c r="Q663" s="9" t="s">
        <v>167</v>
      </c>
      <c r="R663" s="9" t="s">
        <v>165</v>
      </c>
      <c r="S663" s="9" t="s">
        <v>167</v>
      </c>
      <c r="T663" s="9" t="s">
        <v>165</v>
      </c>
      <c r="U663" s="9" t="s">
        <v>165</v>
      </c>
      <c r="V663" s="9" t="s">
        <v>165</v>
      </c>
      <c r="W663" s="9" t="s">
        <v>165</v>
      </c>
      <c r="X663" s="9" t="s">
        <v>165</v>
      </c>
    </row>
    <row r="664" spans="1:24" x14ac:dyDescent="0.2">
      <c r="A664" s="9">
        <v>419459</v>
      </c>
      <c r="B664" s="9" t="s">
        <v>157</v>
      </c>
      <c r="F664" s="9" t="s">
        <v>167</v>
      </c>
      <c r="K664" s="9" t="s">
        <v>167</v>
      </c>
      <c r="L664" s="9" t="s">
        <v>167</v>
      </c>
      <c r="N664" s="9" t="s">
        <v>165</v>
      </c>
      <c r="O664" s="9" t="s">
        <v>165</v>
      </c>
      <c r="P664" s="9" t="s">
        <v>165</v>
      </c>
      <c r="Q664" s="9" t="s">
        <v>165</v>
      </c>
      <c r="R664" s="9" t="s">
        <v>163</v>
      </c>
      <c r="S664" s="9" t="s">
        <v>165</v>
      </c>
      <c r="T664" s="9" t="s">
        <v>163</v>
      </c>
      <c r="U664" s="9" t="s">
        <v>163</v>
      </c>
      <c r="V664" s="9" t="s">
        <v>163</v>
      </c>
      <c r="W664" s="9" t="s">
        <v>163</v>
      </c>
      <c r="X664" s="9" t="s">
        <v>163</v>
      </c>
    </row>
    <row r="665" spans="1:24" x14ac:dyDescent="0.2">
      <c r="A665" s="9">
        <v>419462</v>
      </c>
      <c r="B665" s="9" t="s">
        <v>157</v>
      </c>
      <c r="E665" s="9" t="s">
        <v>167</v>
      </c>
      <c r="H665" s="9" t="s">
        <v>163</v>
      </c>
      <c r="K665" s="9" t="s">
        <v>167</v>
      </c>
      <c r="L665" s="9" t="s">
        <v>163</v>
      </c>
      <c r="N665" s="9" t="s">
        <v>165</v>
      </c>
      <c r="O665" s="9" t="s">
        <v>165</v>
      </c>
      <c r="P665" s="9" t="s">
        <v>163</v>
      </c>
      <c r="Q665" s="9" t="s">
        <v>163</v>
      </c>
      <c r="R665" s="9" t="s">
        <v>163</v>
      </c>
      <c r="S665" s="9" t="s">
        <v>163</v>
      </c>
      <c r="T665" s="9" t="s">
        <v>163</v>
      </c>
      <c r="U665" s="9" t="s">
        <v>163</v>
      </c>
      <c r="V665" s="9" t="s">
        <v>163</v>
      </c>
      <c r="W665" s="9" t="s">
        <v>163</v>
      </c>
      <c r="X665" s="9" t="s">
        <v>163</v>
      </c>
    </row>
    <row r="666" spans="1:24" x14ac:dyDescent="0.2">
      <c r="A666" s="9">
        <v>419469</v>
      </c>
      <c r="B666" s="9" t="s">
        <v>157</v>
      </c>
      <c r="D666" s="9" t="s">
        <v>167</v>
      </c>
      <c r="H666" s="9" t="s">
        <v>163</v>
      </c>
      <c r="K666" s="9" t="s">
        <v>167</v>
      </c>
      <c r="L666" s="9" t="s">
        <v>163</v>
      </c>
      <c r="O666" s="9" t="s">
        <v>167</v>
      </c>
      <c r="P666" s="9" t="s">
        <v>167</v>
      </c>
      <c r="Q666" s="9" t="s">
        <v>167</v>
      </c>
      <c r="R666" s="9" t="s">
        <v>163</v>
      </c>
      <c r="S666" s="9" t="s">
        <v>163</v>
      </c>
      <c r="T666" s="9" t="s">
        <v>165</v>
      </c>
      <c r="U666" s="9" t="s">
        <v>165</v>
      </c>
      <c r="V666" s="9" t="s">
        <v>165</v>
      </c>
      <c r="W666" s="9" t="s">
        <v>165</v>
      </c>
      <c r="X666" s="9" t="s">
        <v>165</v>
      </c>
    </row>
    <row r="667" spans="1:24" x14ac:dyDescent="0.2">
      <c r="A667" s="9">
        <v>419509</v>
      </c>
      <c r="B667" s="9" t="s">
        <v>157</v>
      </c>
      <c r="I667" s="9" t="s">
        <v>165</v>
      </c>
      <c r="M667" s="9" t="s">
        <v>165</v>
      </c>
      <c r="N667" s="9" t="s">
        <v>165</v>
      </c>
      <c r="O667" s="9" t="s">
        <v>165</v>
      </c>
      <c r="P667" s="9" t="s">
        <v>163</v>
      </c>
      <c r="Q667" s="9" t="s">
        <v>163</v>
      </c>
      <c r="R667" s="9" t="s">
        <v>163</v>
      </c>
      <c r="S667" s="9" t="s">
        <v>163</v>
      </c>
      <c r="T667" s="9" t="s">
        <v>163</v>
      </c>
      <c r="U667" s="9" t="s">
        <v>163</v>
      </c>
      <c r="V667" s="9" t="s">
        <v>163</v>
      </c>
      <c r="W667" s="9" t="s">
        <v>163</v>
      </c>
      <c r="X667" s="9" t="s">
        <v>163</v>
      </c>
    </row>
    <row r="668" spans="1:24" x14ac:dyDescent="0.2">
      <c r="A668" s="9">
        <v>419544</v>
      </c>
      <c r="B668" s="9" t="s">
        <v>157</v>
      </c>
      <c r="G668" s="9" t="s">
        <v>167</v>
      </c>
      <c r="H668" s="9" t="s">
        <v>167</v>
      </c>
      <c r="L668" s="9" t="s">
        <v>163</v>
      </c>
      <c r="O668" s="9" t="s">
        <v>167</v>
      </c>
      <c r="P668" s="9" t="s">
        <v>165</v>
      </c>
      <c r="Q668" s="9" t="s">
        <v>163</v>
      </c>
      <c r="R668" s="9" t="s">
        <v>163</v>
      </c>
      <c r="S668" s="9" t="s">
        <v>165</v>
      </c>
      <c r="T668" s="9" t="s">
        <v>163</v>
      </c>
      <c r="U668" s="9" t="s">
        <v>163</v>
      </c>
      <c r="V668" s="9" t="s">
        <v>163</v>
      </c>
      <c r="W668" s="9" t="s">
        <v>165</v>
      </c>
      <c r="X668" s="9" t="s">
        <v>165</v>
      </c>
    </row>
    <row r="669" spans="1:24" x14ac:dyDescent="0.2">
      <c r="A669" s="9">
        <v>419548</v>
      </c>
      <c r="B669" s="9" t="s">
        <v>157</v>
      </c>
      <c r="E669" s="9" t="s">
        <v>167</v>
      </c>
      <c r="H669" s="9" t="s">
        <v>165</v>
      </c>
      <c r="K669" s="9" t="s">
        <v>167</v>
      </c>
      <c r="L669" s="9" t="s">
        <v>163</v>
      </c>
      <c r="N669" s="9" t="s">
        <v>163</v>
      </c>
      <c r="O669" s="9" t="s">
        <v>167</v>
      </c>
      <c r="P669" s="9" t="s">
        <v>163</v>
      </c>
      <c r="Q669" s="9" t="s">
        <v>163</v>
      </c>
      <c r="R669" s="9" t="s">
        <v>163</v>
      </c>
      <c r="S669" s="9" t="s">
        <v>163</v>
      </c>
      <c r="T669" s="9" t="s">
        <v>165</v>
      </c>
      <c r="U669" s="9" t="s">
        <v>163</v>
      </c>
      <c r="V669" s="9" t="s">
        <v>163</v>
      </c>
      <c r="W669" s="9" t="s">
        <v>163</v>
      </c>
      <c r="X669" s="9" t="s">
        <v>163</v>
      </c>
    </row>
    <row r="670" spans="1:24" x14ac:dyDescent="0.2">
      <c r="A670" s="9">
        <v>419550</v>
      </c>
      <c r="B670" s="9" t="s">
        <v>157</v>
      </c>
      <c r="D670" s="9" t="s">
        <v>163</v>
      </c>
      <c r="G670" s="9" t="s">
        <v>163</v>
      </c>
      <c r="I670" s="9" t="s">
        <v>167</v>
      </c>
      <c r="L670" s="9" t="s">
        <v>163</v>
      </c>
      <c r="N670" s="9" t="s">
        <v>163</v>
      </c>
      <c r="O670" s="9" t="s">
        <v>163</v>
      </c>
      <c r="P670" s="9" t="s">
        <v>163</v>
      </c>
      <c r="Q670" s="9" t="s">
        <v>163</v>
      </c>
      <c r="R670" s="9" t="s">
        <v>163</v>
      </c>
      <c r="S670" s="9" t="s">
        <v>163</v>
      </c>
      <c r="T670" s="9" t="s">
        <v>163</v>
      </c>
      <c r="U670" s="9" t="s">
        <v>163</v>
      </c>
      <c r="V670" s="9" t="s">
        <v>163</v>
      </c>
      <c r="W670" s="9" t="s">
        <v>163</v>
      </c>
      <c r="X670" s="9" t="s">
        <v>163</v>
      </c>
    </row>
    <row r="671" spans="1:24" x14ac:dyDescent="0.2">
      <c r="A671" s="9">
        <v>419552</v>
      </c>
      <c r="B671" s="9" t="s">
        <v>157</v>
      </c>
      <c r="E671" s="9" t="s">
        <v>167</v>
      </c>
      <c r="N671" s="9" t="s">
        <v>167</v>
      </c>
      <c r="O671" s="9" t="s">
        <v>167</v>
      </c>
      <c r="P671" s="9" t="s">
        <v>165</v>
      </c>
      <c r="Q671" s="9" t="s">
        <v>167</v>
      </c>
      <c r="R671" s="9" t="s">
        <v>165</v>
      </c>
      <c r="T671" s="9" t="s">
        <v>163</v>
      </c>
      <c r="U671" s="9" t="s">
        <v>165</v>
      </c>
      <c r="V671" s="9" t="s">
        <v>163</v>
      </c>
      <c r="W671" s="9" t="s">
        <v>165</v>
      </c>
      <c r="X671" s="9" t="s">
        <v>165</v>
      </c>
    </row>
    <row r="672" spans="1:24" x14ac:dyDescent="0.2">
      <c r="A672" s="9">
        <v>419631</v>
      </c>
      <c r="B672" s="9" t="s">
        <v>157</v>
      </c>
      <c r="D672" s="9" t="s">
        <v>167</v>
      </c>
      <c r="L672" s="9" t="s">
        <v>165</v>
      </c>
      <c r="M672" s="9" t="s">
        <v>167</v>
      </c>
      <c r="N672" s="9" t="s">
        <v>165</v>
      </c>
      <c r="P672" s="9" t="s">
        <v>163</v>
      </c>
      <c r="Q672" s="9" t="s">
        <v>165</v>
      </c>
      <c r="R672" s="9" t="s">
        <v>163</v>
      </c>
      <c r="T672" s="9" t="s">
        <v>163</v>
      </c>
      <c r="U672" s="9" t="s">
        <v>163</v>
      </c>
      <c r="V672" s="9" t="s">
        <v>163</v>
      </c>
      <c r="W672" s="9" t="s">
        <v>163</v>
      </c>
      <c r="X672" s="9" t="s">
        <v>163</v>
      </c>
    </row>
    <row r="673" spans="1:24" x14ac:dyDescent="0.2">
      <c r="A673" s="9">
        <v>419679</v>
      </c>
      <c r="B673" s="9" t="s">
        <v>157</v>
      </c>
      <c r="G673" s="9" t="s">
        <v>163</v>
      </c>
      <c r="H673" s="9" t="s">
        <v>165</v>
      </c>
      <c r="L673" s="9" t="s">
        <v>167</v>
      </c>
      <c r="N673" s="9" t="s">
        <v>167</v>
      </c>
      <c r="O673" s="9" t="s">
        <v>165</v>
      </c>
      <c r="P673" s="9" t="s">
        <v>167</v>
      </c>
      <c r="Q673" s="9" t="s">
        <v>167</v>
      </c>
      <c r="R673" s="9" t="s">
        <v>163</v>
      </c>
      <c r="S673" s="9" t="s">
        <v>163</v>
      </c>
      <c r="T673" s="9" t="s">
        <v>163</v>
      </c>
      <c r="U673" s="9" t="s">
        <v>163</v>
      </c>
      <c r="V673" s="9" t="s">
        <v>163</v>
      </c>
      <c r="W673" s="9" t="s">
        <v>163</v>
      </c>
      <c r="X673" s="9" t="s">
        <v>165</v>
      </c>
    </row>
    <row r="674" spans="1:24" x14ac:dyDescent="0.2">
      <c r="A674" s="9">
        <v>419684</v>
      </c>
      <c r="B674" s="9" t="s">
        <v>157</v>
      </c>
      <c r="H674" s="9" t="s">
        <v>165</v>
      </c>
      <c r="J674" s="9" t="s">
        <v>163</v>
      </c>
      <c r="M674" s="9" t="s">
        <v>163</v>
      </c>
      <c r="N674" s="9" t="s">
        <v>163</v>
      </c>
      <c r="O674" s="9" t="s">
        <v>163</v>
      </c>
      <c r="R674" s="9" t="s">
        <v>163</v>
      </c>
      <c r="S674" s="9" t="s">
        <v>163</v>
      </c>
      <c r="T674" s="9" t="s">
        <v>163</v>
      </c>
      <c r="U674" s="9" t="s">
        <v>163</v>
      </c>
      <c r="W674" s="9" t="s">
        <v>163</v>
      </c>
    </row>
    <row r="675" spans="1:24" x14ac:dyDescent="0.2">
      <c r="A675" s="9">
        <v>419779</v>
      </c>
      <c r="B675" s="9" t="s">
        <v>157</v>
      </c>
      <c r="E675" s="9" t="s">
        <v>167</v>
      </c>
      <c r="J675" s="9" t="s">
        <v>165</v>
      </c>
      <c r="K675" s="9" t="s">
        <v>167</v>
      </c>
      <c r="M675" s="9" t="s">
        <v>165</v>
      </c>
      <c r="N675" s="9" t="s">
        <v>167</v>
      </c>
      <c r="O675" s="9" t="s">
        <v>167</v>
      </c>
      <c r="Q675" s="9" t="s">
        <v>163</v>
      </c>
      <c r="R675" s="9" t="s">
        <v>163</v>
      </c>
      <c r="T675" s="9" t="s">
        <v>163</v>
      </c>
      <c r="U675" s="9" t="s">
        <v>163</v>
      </c>
      <c r="V675" s="9" t="s">
        <v>163</v>
      </c>
      <c r="W675" s="9" t="s">
        <v>163</v>
      </c>
      <c r="X675" s="9" t="s">
        <v>163</v>
      </c>
    </row>
    <row r="676" spans="1:24" x14ac:dyDescent="0.2">
      <c r="A676" s="9">
        <v>419784</v>
      </c>
      <c r="B676" s="9" t="s">
        <v>157</v>
      </c>
      <c r="I676" s="9" t="s">
        <v>167</v>
      </c>
      <c r="J676" s="9" t="s">
        <v>167</v>
      </c>
      <c r="K676" s="9" t="s">
        <v>167</v>
      </c>
      <c r="L676" s="9" t="s">
        <v>167</v>
      </c>
      <c r="N676" s="9" t="s">
        <v>165</v>
      </c>
      <c r="P676" s="9" t="s">
        <v>167</v>
      </c>
      <c r="Q676" s="9" t="s">
        <v>163</v>
      </c>
      <c r="R676" s="9" t="s">
        <v>163</v>
      </c>
      <c r="T676" s="9" t="s">
        <v>163</v>
      </c>
      <c r="U676" s="9" t="s">
        <v>163</v>
      </c>
      <c r="V676" s="9" t="s">
        <v>163</v>
      </c>
      <c r="W676" s="9" t="s">
        <v>163</v>
      </c>
      <c r="X676" s="9" t="s">
        <v>163</v>
      </c>
    </row>
    <row r="677" spans="1:24" x14ac:dyDescent="0.2">
      <c r="A677" s="9">
        <v>419790</v>
      </c>
      <c r="B677" s="9" t="s">
        <v>157</v>
      </c>
      <c r="H677" s="9" t="s">
        <v>165</v>
      </c>
      <c r="I677" s="9" t="s">
        <v>167</v>
      </c>
      <c r="P677" s="9" t="s">
        <v>167</v>
      </c>
      <c r="Q677" s="9" t="s">
        <v>167</v>
      </c>
      <c r="S677" s="9" t="s">
        <v>167</v>
      </c>
      <c r="T677" s="9" t="s">
        <v>163</v>
      </c>
      <c r="U677" s="9" t="s">
        <v>163</v>
      </c>
      <c r="W677" s="9" t="s">
        <v>165</v>
      </c>
      <c r="X677" s="9" t="s">
        <v>167</v>
      </c>
    </row>
    <row r="678" spans="1:24" x14ac:dyDescent="0.2">
      <c r="A678" s="9">
        <v>419829</v>
      </c>
      <c r="B678" s="9" t="s">
        <v>157</v>
      </c>
      <c r="H678" s="9" t="s">
        <v>167</v>
      </c>
      <c r="L678" s="9" t="s">
        <v>163</v>
      </c>
      <c r="N678" s="9" t="s">
        <v>167</v>
      </c>
      <c r="R678" s="9" t="s">
        <v>165</v>
      </c>
      <c r="S678" s="9" t="s">
        <v>165</v>
      </c>
      <c r="W678" s="9" t="s">
        <v>167</v>
      </c>
    </row>
    <row r="679" spans="1:24" x14ac:dyDescent="0.2">
      <c r="A679" s="9">
        <v>419837</v>
      </c>
      <c r="B679" s="9" t="s">
        <v>157</v>
      </c>
      <c r="D679" s="9" t="s">
        <v>165</v>
      </c>
      <c r="H679" s="9" t="s">
        <v>167</v>
      </c>
      <c r="J679" s="9" t="s">
        <v>165</v>
      </c>
      <c r="K679" s="9" t="s">
        <v>167</v>
      </c>
      <c r="N679" s="9" t="s">
        <v>163</v>
      </c>
      <c r="O679" s="9" t="s">
        <v>163</v>
      </c>
      <c r="P679" s="9" t="s">
        <v>163</v>
      </c>
      <c r="Q679" s="9" t="s">
        <v>163</v>
      </c>
      <c r="R679" s="9" t="s">
        <v>163</v>
      </c>
      <c r="S679" s="9" t="s">
        <v>163</v>
      </c>
      <c r="T679" s="9" t="s">
        <v>163</v>
      </c>
      <c r="U679" s="9" t="s">
        <v>163</v>
      </c>
      <c r="V679" s="9" t="s">
        <v>163</v>
      </c>
      <c r="W679" s="9" t="s">
        <v>163</v>
      </c>
      <c r="X679" s="9" t="s">
        <v>163</v>
      </c>
    </row>
    <row r="680" spans="1:24" x14ac:dyDescent="0.2">
      <c r="A680" s="9">
        <v>419839</v>
      </c>
      <c r="B680" s="9" t="s">
        <v>157</v>
      </c>
      <c r="F680" s="9" t="s">
        <v>167</v>
      </c>
      <c r="K680" s="9" t="s">
        <v>165</v>
      </c>
      <c r="L680" s="9" t="s">
        <v>167</v>
      </c>
      <c r="M680" s="9" t="s">
        <v>167</v>
      </c>
      <c r="O680" s="9" t="s">
        <v>163</v>
      </c>
      <c r="P680" s="9" t="s">
        <v>163</v>
      </c>
      <c r="Q680" s="9" t="s">
        <v>163</v>
      </c>
      <c r="R680" s="9" t="s">
        <v>163</v>
      </c>
      <c r="S680" s="9" t="s">
        <v>167</v>
      </c>
      <c r="T680" s="9" t="s">
        <v>163</v>
      </c>
      <c r="U680" s="9" t="s">
        <v>163</v>
      </c>
      <c r="V680" s="9" t="s">
        <v>163</v>
      </c>
      <c r="W680" s="9" t="s">
        <v>163</v>
      </c>
      <c r="X680" s="9" t="s">
        <v>163</v>
      </c>
    </row>
    <row r="681" spans="1:24" x14ac:dyDescent="0.2">
      <c r="A681" s="9">
        <v>419869</v>
      </c>
      <c r="B681" s="9" t="s">
        <v>157</v>
      </c>
      <c r="G681" s="9" t="s">
        <v>163</v>
      </c>
      <c r="I681" s="9" t="s">
        <v>165</v>
      </c>
      <c r="J681" s="9" t="s">
        <v>167</v>
      </c>
      <c r="L681" s="9" t="s">
        <v>163</v>
      </c>
      <c r="N681" s="9" t="s">
        <v>163</v>
      </c>
      <c r="O681" s="9" t="s">
        <v>163</v>
      </c>
      <c r="P681" s="9" t="s">
        <v>163</v>
      </c>
      <c r="Q681" s="9" t="s">
        <v>163</v>
      </c>
      <c r="R681" s="9" t="s">
        <v>163</v>
      </c>
      <c r="S681" s="9" t="s">
        <v>163</v>
      </c>
      <c r="T681" s="9" t="s">
        <v>163</v>
      </c>
      <c r="U681" s="9" t="s">
        <v>163</v>
      </c>
      <c r="V681" s="9" t="s">
        <v>163</v>
      </c>
      <c r="W681" s="9" t="s">
        <v>163</v>
      </c>
      <c r="X681" s="9" t="s">
        <v>163</v>
      </c>
    </row>
    <row r="682" spans="1:24" x14ac:dyDescent="0.2">
      <c r="A682" s="9">
        <v>419899</v>
      </c>
      <c r="B682" s="9" t="s">
        <v>157</v>
      </c>
      <c r="E682" s="9" t="s">
        <v>167</v>
      </c>
      <c r="G682" s="9" t="s">
        <v>167</v>
      </c>
      <c r="H682" s="9" t="s">
        <v>167</v>
      </c>
      <c r="L682" s="9" t="s">
        <v>163</v>
      </c>
      <c r="N682" s="9" t="s">
        <v>167</v>
      </c>
      <c r="O682" s="9" t="s">
        <v>165</v>
      </c>
      <c r="P682" s="9" t="s">
        <v>167</v>
      </c>
      <c r="Q682" s="9" t="s">
        <v>165</v>
      </c>
      <c r="R682" s="9" t="s">
        <v>163</v>
      </c>
      <c r="S682" s="9" t="s">
        <v>165</v>
      </c>
      <c r="T682" s="9" t="s">
        <v>167</v>
      </c>
      <c r="U682" s="9" t="s">
        <v>165</v>
      </c>
      <c r="V682" s="9" t="s">
        <v>165</v>
      </c>
      <c r="W682" s="9" t="s">
        <v>167</v>
      </c>
      <c r="X682" s="9" t="s">
        <v>167</v>
      </c>
    </row>
    <row r="683" spans="1:24" x14ac:dyDescent="0.2">
      <c r="A683" s="9">
        <v>419903</v>
      </c>
      <c r="B683" s="9" t="s">
        <v>157</v>
      </c>
      <c r="K683" s="9" t="s">
        <v>167</v>
      </c>
      <c r="N683" s="9" t="s">
        <v>167</v>
      </c>
      <c r="P683" s="9" t="s">
        <v>167</v>
      </c>
      <c r="Q683" s="9" t="s">
        <v>167</v>
      </c>
      <c r="V683" s="9" t="s">
        <v>165</v>
      </c>
    </row>
    <row r="684" spans="1:24" x14ac:dyDescent="0.2">
      <c r="A684" s="9">
        <v>419997</v>
      </c>
      <c r="B684" s="9" t="s">
        <v>157</v>
      </c>
      <c r="G684" s="9" t="s">
        <v>167</v>
      </c>
      <c r="K684" s="9" t="s">
        <v>165</v>
      </c>
      <c r="L684" s="9" t="s">
        <v>165</v>
      </c>
      <c r="O684" s="9" t="s">
        <v>165</v>
      </c>
      <c r="P684" s="9" t="s">
        <v>163</v>
      </c>
      <c r="Q684" s="9" t="s">
        <v>163</v>
      </c>
      <c r="R684" s="9" t="s">
        <v>163</v>
      </c>
      <c r="S684" s="9" t="s">
        <v>165</v>
      </c>
      <c r="T684" s="9" t="s">
        <v>167</v>
      </c>
      <c r="U684" s="9" t="s">
        <v>165</v>
      </c>
      <c r="V684" s="9" t="s">
        <v>163</v>
      </c>
      <c r="W684" s="9" t="s">
        <v>165</v>
      </c>
      <c r="X684" s="9" t="s">
        <v>167</v>
      </c>
    </row>
    <row r="685" spans="1:24" x14ac:dyDescent="0.2">
      <c r="A685" s="9">
        <v>420011</v>
      </c>
      <c r="B685" s="9" t="s">
        <v>157</v>
      </c>
      <c r="N685" s="9" t="s">
        <v>165</v>
      </c>
      <c r="P685" s="9" t="s">
        <v>165</v>
      </c>
      <c r="Q685" s="9" t="s">
        <v>167</v>
      </c>
      <c r="R685" s="9" t="s">
        <v>163</v>
      </c>
      <c r="T685" s="9" t="s">
        <v>163</v>
      </c>
      <c r="U685" s="9" t="s">
        <v>163</v>
      </c>
      <c r="V685" s="9" t="s">
        <v>163</v>
      </c>
      <c r="W685" s="9" t="s">
        <v>165</v>
      </c>
    </row>
    <row r="686" spans="1:24" x14ac:dyDescent="0.2">
      <c r="A686" s="9">
        <v>420027</v>
      </c>
      <c r="B686" s="9" t="s">
        <v>157</v>
      </c>
      <c r="K686" s="9" t="s">
        <v>167</v>
      </c>
      <c r="M686" s="9" t="s">
        <v>167</v>
      </c>
      <c r="P686" s="9" t="s">
        <v>165</v>
      </c>
      <c r="Q686" s="9" t="s">
        <v>167</v>
      </c>
      <c r="R686" s="9" t="s">
        <v>165</v>
      </c>
      <c r="S686" s="9" t="s">
        <v>167</v>
      </c>
      <c r="T686" s="9" t="s">
        <v>167</v>
      </c>
      <c r="U686" s="9" t="s">
        <v>165</v>
      </c>
      <c r="V686" s="9" t="s">
        <v>167</v>
      </c>
      <c r="W686" s="9" t="s">
        <v>167</v>
      </c>
      <c r="X686" s="9" t="s">
        <v>165</v>
      </c>
    </row>
    <row r="687" spans="1:24" x14ac:dyDescent="0.2">
      <c r="A687" s="9">
        <v>420036</v>
      </c>
      <c r="B687" s="9" t="s">
        <v>157</v>
      </c>
      <c r="F687" s="9" t="s">
        <v>167</v>
      </c>
      <c r="J687" s="9" t="s">
        <v>167</v>
      </c>
      <c r="L687" s="9" t="s">
        <v>163</v>
      </c>
      <c r="M687" s="9" t="s">
        <v>163</v>
      </c>
      <c r="N687" s="9" t="s">
        <v>163</v>
      </c>
      <c r="O687" s="9" t="s">
        <v>167</v>
      </c>
      <c r="P687" s="9" t="s">
        <v>165</v>
      </c>
      <c r="Q687" s="9" t="s">
        <v>163</v>
      </c>
      <c r="R687" s="9" t="s">
        <v>163</v>
      </c>
      <c r="S687" s="9" t="s">
        <v>163</v>
      </c>
      <c r="U687" s="9" t="s">
        <v>163</v>
      </c>
      <c r="V687" s="9" t="s">
        <v>163</v>
      </c>
      <c r="W687" s="9" t="s">
        <v>163</v>
      </c>
      <c r="X687" s="9" t="s">
        <v>163</v>
      </c>
    </row>
    <row r="688" spans="1:24" x14ac:dyDescent="0.2">
      <c r="A688" s="9">
        <v>420058</v>
      </c>
      <c r="B688" s="9" t="s">
        <v>157</v>
      </c>
      <c r="G688" s="9" t="s">
        <v>163</v>
      </c>
      <c r="I688" s="9" t="s">
        <v>163</v>
      </c>
      <c r="J688" s="9" t="s">
        <v>165</v>
      </c>
      <c r="L688" s="9" t="s">
        <v>165</v>
      </c>
      <c r="N688" s="9" t="s">
        <v>163</v>
      </c>
      <c r="O688" s="9" t="s">
        <v>163</v>
      </c>
      <c r="P688" s="9" t="s">
        <v>163</v>
      </c>
      <c r="R688" s="9" t="s">
        <v>163</v>
      </c>
      <c r="T688" s="9" t="s">
        <v>163</v>
      </c>
      <c r="U688" s="9" t="s">
        <v>163</v>
      </c>
      <c r="V688" s="9" t="s">
        <v>163</v>
      </c>
      <c r="X688" s="9" t="s">
        <v>163</v>
      </c>
    </row>
    <row r="689" spans="1:24" x14ac:dyDescent="0.2">
      <c r="A689" s="9">
        <v>420090</v>
      </c>
      <c r="B689" s="9" t="s">
        <v>157</v>
      </c>
      <c r="E689" s="9" t="s">
        <v>167</v>
      </c>
      <c r="F689" s="9" t="s">
        <v>163</v>
      </c>
      <c r="H689" s="9" t="s">
        <v>167</v>
      </c>
      <c r="K689" s="9" t="s">
        <v>163</v>
      </c>
      <c r="O689" s="9" t="s">
        <v>165</v>
      </c>
      <c r="R689" s="9" t="s">
        <v>165</v>
      </c>
      <c r="S689" s="9" t="s">
        <v>165</v>
      </c>
      <c r="T689" s="9" t="s">
        <v>165</v>
      </c>
      <c r="V689" s="9" t="s">
        <v>163</v>
      </c>
      <c r="W689" s="9" t="s">
        <v>165</v>
      </c>
      <c r="X689" s="9" t="s">
        <v>165</v>
      </c>
    </row>
    <row r="690" spans="1:24" x14ac:dyDescent="0.2">
      <c r="A690" s="9">
        <v>420128</v>
      </c>
      <c r="B690" s="9" t="s">
        <v>157</v>
      </c>
      <c r="I690" s="9" t="s">
        <v>167</v>
      </c>
      <c r="J690" s="9" t="s">
        <v>165</v>
      </c>
      <c r="K690" s="9" t="s">
        <v>167</v>
      </c>
      <c r="L690" s="9" t="s">
        <v>165</v>
      </c>
      <c r="O690" s="9" t="s">
        <v>167</v>
      </c>
      <c r="P690" s="9" t="s">
        <v>167</v>
      </c>
      <c r="R690" s="9" t="s">
        <v>167</v>
      </c>
      <c r="S690" s="9" t="s">
        <v>167</v>
      </c>
      <c r="T690" s="9" t="s">
        <v>165</v>
      </c>
      <c r="U690" s="9" t="s">
        <v>165</v>
      </c>
      <c r="V690" s="9" t="s">
        <v>165</v>
      </c>
      <c r="W690" s="9" t="s">
        <v>167</v>
      </c>
      <c r="X690" s="9" t="s">
        <v>167</v>
      </c>
    </row>
    <row r="691" spans="1:24" x14ac:dyDescent="0.2">
      <c r="A691" s="9">
        <v>420133</v>
      </c>
      <c r="B691" s="9" t="s">
        <v>157</v>
      </c>
      <c r="H691" s="9" t="s">
        <v>167</v>
      </c>
      <c r="J691" s="9" t="s">
        <v>167</v>
      </c>
      <c r="L691" s="9" t="s">
        <v>165</v>
      </c>
      <c r="N691" s="9" t="s">
        <v>167</v>
      </c>
      <c r="O691" s="9" t="s">
        <v>167</v>
      </c>
      <c r="Q691" s="9" t="s">
        <v>167</v>
      </c>
      <c r="R691" s="9" t="s">
        <v>165</v>
      </c>
      <c r="S691" s="9" t="s">
        <v>167</v>
      </c>
      <c r="X691" s="9" t="s">
        <v>165</v>
      </c>
    </row>
    <row r="692" spans="1:24" x14ac:dyDescent="0.2">
      <c r="A692" s="9">
        <v>420139</v>
      </c>
      <c r="B692" s="9" t="s">
        <v>157</v>
      </c>
      <c r="E692" s="9" t="s">
        <v>167</v>
      </c>
      <c r="H692" s="9" t="s">
        <v>167</v>
      </c>
      <c r="K692" s="9" t="s">
        <v>165</v>
      </c>
      <c r="L692" s="9" t="s">
        <v>163</v>
      </c>
      <c r="O692" s="9" t="s">
        <v>165</v>
      </c>
      <c r="P692" s="9" t="s">
        <v>163</v>
      </c>
      <c r="Q692" s="9" t="s">
        <v>163</v>
      </c>
      <c r="R692" s="9" t="s">
        <v>163</v>
      </c>
      <c r="S692" s="9" t="s">
        <v>163</v>
      </c>
      <c r="T692" s="9" t="s">
        <v>163</v>
      </c>
      <c r="U692" s="9" t="s">
        <v>163</v>
      </c>
      <c r="V692" s="9" t="s">
        <v>163</v>
      </c>
      <c r="W692" s="9" t="s">
        <v>163</v>
      </c>
      <c r="X692" s="9" t="s">
        <v>163</v>
      </c>
    </row>
    <row r="693" spans="1:24" x14ac:dyDescent="0.2">
      <c r="A693" s="9">
        <v>420147</v>
      </c>
      <c r="B693" s="9" t="s">
        <v>157</v>
      </c>
      <c r="D693" s="9" t="s">
        <v>167</v>
      </c>
      <c r="G693" s="9" t="s">
        <v>167</v>
      </c>
      <c r="L693" s="9" t="s">
        <v>167</v>
      </c>
      <c r="Q693" s="9" t="s">
        <v>167</v>
      </c>
      <c r="R693" s="9" t="s">
        <v>167</v>
      </c>
      <c r="V693" s="9" t="s">
        <v>167</v>
      </c>
      <c r="W693" s="9" t="s">
        <v>167</v>
      </c>
      <c r="X693" s="9" t="s">
        <v>167</v>
      </c>
    </row>
    <row r="694" spans="1:24" x14ac:dyDescent="0.2">
      <c r="A694" s="9">
        <v>420155</v>
      </c>
      <c r="B694" s="9" t="s">
        <v>157</v>
      </c>
      <c r="H694" s="9" t="s">
        <v>163</v>
      </c>
      <c r="K694" s="9" t="s">
        <v>167</v>
      </c>
      <c r="M694" s="9" t="s">
        <v>165</v>
      </c>
      <c r="N694" s="9" t="s">
        <v>167</v>
      </c>
      <c r="O694" s="9" t="s">
        <v>167</v>
      </c>
      <c r="S694" s="9" t="s">
        <v>163</v>
      </c>
      <c r="T694" s="9" t="s">
        <v>165</v>
      </c>
      <c r="U694" s="9" t="s">
        <v>165</v>
      </c>
      <c r="W694" s="9" t="s">
        <v>165</v>
      </c>
    </row>
    <row r="695" spans="1:24" x14ac:dyDescent="0.2">
      <c r="A695" s="9">
        <v>420179</v>
      </c>
      <c r="B695" s="9" t="s">
        <v>157</v>
      </c>
      <c r="E695" s="9" t="s">
        <v>167</v>
      </c>
      <c r="I695" s="9" t="s">
        <v>167</v>
      </c>
      <c r="J695" s="9" t="s">
        <v>167</v>
      </c>
      <c r="L695" s="9" t="s">
        <v>165</v>
      </c>
      <c r="Q695" s="9" t="s">
        <v>165</v>
      </c>
      <c r="R695" s="9" t="s">
        <v>165</v>
      </c>
      <c r="W695" s="9" t="s">
        <v>167</v>
      </c>
      <c r="X695" s="9" t="s">
        <v>165</v>
      </c>
    </row>
    <row r="696" spans="1:24" x14ac:dyDescent="0.2">
      <c r="A696" s="9">
        <v>420202</v>
      </c>
      <c r="B696" s="9" t="s">
        <v>157</v>
      </c>
      <c r="F696" s="9" t="s">
        <v>163</v>
      </c>
      <c r="K696" s="9" t="s">
        <v>165</v>
      </c>
      <c r="L696" s="9" t="s">
        <v>165</v>
      </c>
      <c r="M696" s="9" t="s">
        <v>165</v>
      </c>
      <c r="O696" s="9" t="s">
        <v>167</v>
      </c>
      <c r="P696" s="9" t="s">
        <v>167</v>
      </c>
      <c r="R696" s="9" t="s">
        <v>165</v>
      </c>
      <c r="T696" s="9" t="s">
        <v>165</v>
      </c>
      <c r="U696" s="9" t="s">
        <v>167</v>
      </c>
      <c r="W696" s="9" t="s">
        <v>167</v>
      </c>
    </row>
    <row r="697" spans="1:24" x14ac:dyDescent="0.2">
      <c r="A697" s="9">
        <v>420283</v>
      </c>
      <c r="B697" s="9" t="s">
        <v>157</v>
      </c>
      <c r="C697" s="9" t="s">
        <v>167</v>
      </c>
      <c r="G697" s="9" t="s">
        <v>167</v>
      </c>
      <c r="L697" s="9" t="s">
        <v>163</v>
      </c>
      <c r="M697" s="9" t="s">
        <v>165</v>
      </c>
      <c r="N697" s="9" t="s">
        <v>165</v>
      </c>
      <c r="Q697" s="9" t="s">
        <v>163</v>
      </c>
      <c r="R697" s="9" t="s">
        <v>163</v>
      </c>
      <c r="S697" s="9" t="s">
        <v>163</v>
      </c>
      <c r="T697" s="9" t="s">
        <v>163</v>
      </c>
      <c r="U697" s="9" t="s">
        <v>163</v>
      </c>
      <c r="V697" s="9" t="s">
        <v>163</v>
      </c>
      <c r="W697" s="9" t="s">
        <v>163</v>
      </c>
      <c r="X697" s="9" t="s">
        <v>163</v>
      </c>
    </row>
    <row r="698" spans="1:24" x14ac:dyDescent="0.2">
      <c r="A698" s="9">
        <v>420318</v>
      </c>
      <c r="B698" s="9" t="s">
        <v>157</v>
      </c>
      <c r="J698" s="9" t="s">
        <v>167</v>
      </c>
      <c r="K698" s="9" t="s">
        <v>167</v>
      </c>
      <c r="L698" s="9" t="s">
        <v>165</v>
      </c>
      <c r="M698" s="9" t="s">
        <v>167</v>
      </c>
      <c r="O698" s="9" t="s">
        <v>163</v>
      </c>
      <c r="P698" s="9" t="s">
        <v>163</v>
      </c>
      <c r="R698" s="9" t="s">
        <v>163</v>
      </c>
      <c r="U698" s="9" t="s">
        <v>163</v>
      </c>
      <c r="V698" s="9" t="s">
        <v>163</v>
      </c>
      <c r="W698" s="9" t="s">
        <v>163</v>
      </c>
      <c r="X698" s="9" t="s">
        <v>163</v>
      </c>
    </row>
    <row r="699" spans="1:24" x14ac:dyDescent="0.2">
      <c r="A699" s="9">
        <v>420335</v>
      </c>
      <c r="B699" s="9" t="s">
        <v>157</v>
      </c>
      <c r="G699" s="9" t="s">
        <v>163</v>
      </c>
      <c r="M699" s="9" t="s">
        <v>165</v>
      </c>
      <c r="N699" s="9" t="s">
        <v>165</v>
      </c>
      <c r="T699" s="9" t="s">
        <v>167</v>
      </c>
      <c r="W699" s="9" t="s">
        <v>165</v>
      </c>
    </row>
    <row r="700" spans="1:24" x14ac:dyDescent="0.2">
      <c r="A700" s="9">
        <v>420346</v>
      </c>
      <c r="B700" s="9" t="s">
        <v>157</v>
      </c>
      <c r="H700" s="9" t="s">
        <v>163</v>
      </c>
      <c r="L700" s="9" t="s">
        <v>163</v>
      </c>
      <c r="N700" s="9" t="s">
        <v>167</v>
      </c>
      <c r="O700" s="9" t="s">
        <v>167</v>
      </c>
      <c r="P700" s="9" t="s">
        <v>167</v>
      </c>
      <c r="R700" s="9" t="s">
        <v>163</v>
      </c>
      <c r="S700" s="9" t="s">
        <v>163</v>
      </c>
      <c r="T700" s="9" t="s">
        <v>163</v>
      </c>
      <c r="U700" s="9" t="s">
        <v>167</v>
      </c>
      <c r="V700" s="9" t="s">
        <v>163</v>
      </c>
      <c r="W700" s="9" t="s">
        <v>163</v>
      </c>
      <c r="X700" s="9" t="s">
        <v>165</v>
      </c>
    </row>
    <row r="701" spans="1:24" x14ac:dyDescent="0.2">
      <c r="A701" s="9">
        <v>420349</v>
      </c>
      <c r="B701" s="9" t="s">
        <v>157</v>
      </c>
      <c r="G701" s="9" t="s">
        <v>165</v>
      </c>
      <c r="H701" s="9" t="s">
        <v>167</v>
      </c>
      <c r="L701" s="9" t="s">
        <v>163</v>
      </c>
      <c r="O701" s="9" t="s">
        <v>165</v>
      </c>
      <c r="Q701" s="9" t="s">
        <v>165</v>
      </c>
      <c r="R701" s="9" t="s">
        <v>163</v>
      </c>
      <c r="S701" s="9" t="s">
        <v>163</v>
      </c>
      <c r="T701" s="9" t="s">
        <v>163</v>
      </c>
      <c r="W701" s="9" t="s">
        <v>165</v>
      </c>
      <c r="X701" s="9" t="s">
        <v>165</v>
      </c>
    </row>
    <row r="702" spans="1:24" x14ac:dyDescent="0.2">
      <c r="A702" s="9">
        <v>420370</v>
      </c>
      <c r="B702" s="9" t="s">
        <v>157</v>
      </c>
      <c r="C702" s="9" t="s">
        <v>167</v>
      </c>
      <c r="Q702" s="9" t="s">
        <v>167</v>
      </c>
      <c r="U702" s="9" t="s">
        <v>163</v>
      </c>
      <c r="W702" s="9" t="s">
        <v>165</v>
      </c>
      <c r="X702" s="9" t="s">
        <v>167</v>
      </c>
    </row>
    <row r="703" spans="1:24" x14ac:dyDescent="0.2">
      <c r="A703" s="9">
        <v>420371</v>
      </c>
      <c r="B703" s="9" t="s">
        <v>157</v>
      </c>
      <c r="J703" s="9" t="s">
        <v>167</v>
      </c>
      <c r="N703" s="9" t="s">
        <v>163</v>
      </c>
      <c r="O703" s="9" t="s">
        <v>167</v>
      </c>
      <c r="P703" s="9" t="s">
        <v>163</v>
      </c>
      <c r="Q703" s="9" t="s">
        <v>165</v>
      </c>
      <c r="R703" s="9" t="s">
        <v>163</v>
      </c>
      <c r="T703" s="9" t="s">
        <v>163</v>
      </c>
      <c r="U703" s="9" t="s">
        <v>163</v>
      </c>
      <c r="V703" s="9" t="s">
        <v>167</v>
      </c>
      <c r="W703" s="9" t="s">
        <v>163</v>
      </c>
      <c r="X703" s="9" t="s">
        <v>163</v>
      </c>
    </row>
    <row r="704" spans="1:24" x14ac:dyDescent="0.2">
      <c r="A704" s="9">
        <v>420380</v>
      </c>
      <c r="B704" s="9" t="s">
        <v>157</v>
      </c>
      <c r="G704" s="9" t="s">
        <v>165</v>
      </c>
      <c r="L704" s="9" t="s">
        <v>163</v>
      </c>
      <c r="M704" s="9" t="s">
        <v>163</v>
      </c>
      <c r="N704" s="9" t="s">
        <v>167</v>
      </c>
      <c r="R704" s="9" t="s">
        <v>165</v>
      </c>
      <c r="S704" s="9" t="s">
        <v>165</v>
      </c>
      <c r="T704" s="9" t="s">
        <v>165</v>
      </c>
      <c r="W704" s="9" t="s">
        <v>163</v>
      </c>
      <c r="X704" s="9" t="s">
        <v>163</v>
      </c>
    </row>
    <row r="705" spans="1:24" x14ac:dyDescent="0.2">
      <c r="A705" s="9">
        <v>420396</v>
      </c>
      <c r="B705" s="9" t="s">
        <v>157</v>
      </c>
      <c r="L705" s="9" t="s">
        <v>165</v>
      </c>
      <c r="N705" s="9" t="s">
        <v>165</v>
      </c>
      <c r="R705" s="9" t="s">
        <v>165</v>
      </c>
      <c r="T705" s="9" t="s">
        <v>167</v>
      </c>
      <c r="W705" s="9" t="s">
        <v>167</v>
      </c>
    </row>
    <row r="706" spans="1:24" x14ac:dyDescent="0.2">
      <c r="A706" s="9">
        <v>420398</v>
      </c>
      <c r="B706" s="9" t="s">
        <v>157</v>
      </c>
      <c r="G706" s="9" t="s">
        <v>163</v>
      </c>
      <c r="K706" s="9" t="s">
        <v>167</v>
      </c>
      <c r="N706" s="9" t="s">
        <v>167</v>
      </c>
      <c r="P706" s="9" t="s">
        <v>165</v>
      </c>
      <c r="Q706" s="9" t="s">
        <v>165</v>
      </c>
      <c r="R706" s="9" t="s">
        <v>163</v>
      </c>
      <c r="T706" s="9" t="s">
        <v>165</v>
      </c>
      <c r="V706" s="9" t="s">
        <v>165</v>
      </c>
      <c r="W706" s="9" t="s">
        <v>165</v>
      </c>
    </row>
    <row r="707" spans="1:24" x14ac:dyDescent="0.2">
      <c r="A707" s="9">
        <v>420418</v>
      </c>
      <c r="B707" s="9" t="s">
        <v>157</v>
      </c>
      <c r="N707" s="9" t="s">
        <v>167</v>
      </c>
      <c r="O707" s="9" t="s">
        <v>167</v>
      </c>
      <c r="P707" s="9" t="s">
        <v>167</v>
      </c>
      <c r="Q707" s="9" t="s">
        <v>167</v>
      </c>
      <c r="R707" s="9" t="s">
        <v>167</v>
      </c>
      <c r="S707" s="9" t="s">
        <v>167</v>
      </c>
      <c r="T707" s="9" t="s">
        <v>165</v>
      </c>
      <c r="V707" s="9" t="s">
        <v>165</v>
      </c>
      <c r="W707" s="9" t="s">
        <v>165</v>
      </c>
    </row>
    <row r="708" spans="1:24" x14ac:dyDescent="0.2">
      <c r="A708" s="9">
        <v>420491</v>
      </c>
      <c r="B708" s="9" t="s">
        <v>157</v>
      </c>
      <c r="H708" s="9" t="s">
        <v>167</v>
      </c>
      <c r="J708" s="9" t="s">
        <v>167</v>
      </c>
      <c r="M708" s="9" t="s">
        <v>167</v>
      </c>
      <c r="N708" s="9" t="s">
        <v>165</v>
      </c>
      <c r="O708" s="9" t="s">
        <v>165</v>
      </c>
      <c r="R708" s="9" t="s">
        <v>163</v>
      </c>
      <c r="S708" s="9" t="s">
        <v>163</v>
      </c>
      <c r="T708" s="9" t="s">
        <v>165</v>
      </c>
      <c r="U708" s="9" t="s">
        <v>165</v>
      </c>
      <c r="W708" s="9" t="s">
        <v>163</v>
      </c>
    </row>
    <row r="709" spans="1:24" x14ac:dyDescent="0.2">
      <c r="A709" s="9">
        <v>420492</v>
      </c>
      <c r="B709" s="9" t="s">
        <v>157</v>
      </c>
      <c r="H709" s="9" t="s">
        <v>167</v>
      </c>
      <c r="J709" s="9" t="s">
        <v>165</v>
      </c>
      <c r="L709" s="9" t="s">
        <v>163</v>
      </c>
      <c r="N709" s="9" t="s">
        <v>163</v>
      </c>
      <c r="O709" s="9" t="s">
        <v>163</v>
      </c>
      <c r="R709" s="9" t="s">
        <v>163</v>
      </c>
      <c r="S709" s="9" t="s">
        <v>163</v>
      </c>
      <c r="T709" s="9" t="s">
        <v>163</v>
      </c>
      <c r="U709" s="9" t="s">
        <v>163</v>
      </c>
      <c r="W709" s="9" t="s">
        <v>163</v>
      </c>
    </row>
    <row r="710" spans="1:24" x14ac:dyDescent="0.2">
      <c r="A710" s="9">
        <v>420501</v>
      </c>
      <c r="B710" s="9" t="s">
        <v>157</v>
      </c>
      <c r="D710" s="9" t="s">
        <v>163</v>
      </c>
      <c r="G710" s="9" t="s">
        <v>163</v>
      </c>
      <c r="L710" s="9" t="s">
        <v>163</v>
      </c>
      <c r="N710" s="9" t="s">
        <v>165</v>
      </c>
      <c r="P710" s="9" t="s">
        <v>167</v>
      </c>
      <c r="R710" s="9" t="s">
        <v>163</v>
      </c>
      <c r="V710" s="9" t="s">
        <v>163</v>
      </c>
      <c r="X710" s="9" t="s">
        <v>163</v>
      </c>
    </row>
    <row r="711" spans="1:24" x14ac:dyDescent="0.2">
      <c r="A711" s="9">
        <v>420503</v>
      </c>
      <c r="B711" s="9" t="s">
        <v>157</v>
      </c>
      <c r="G711" s="9" t="s">
        <v>167</v>
      </c>
      <c r="J711" s="9" t="s">
        <v>167</v>
      </c>
      <c r="L711" s="9" t="s">
        <v>167</v>
      </c>
      <c r="M711" s="9" t="s">
        <v>165</v>
      </c>
      <c r="N711" s="9" t="s">
        <v>163</v>
      </c>
      <c r="O711" s="9" t="s">
        <v>163</v>
      </c>
      <c r="P711" s="9" t="s">
        <v>163</v>
      </c>
      <c r="Q711" s="9" t="s">
        <v>163</v>
      </c>
      <c r="R711" s="9" t="s">
        <v>163</v>
      </c>
      <c r="S711" s="9" t="s">
        <v>163</v>
      </c>
      <c r="T711" s="9" t="s">
        <v>163</v>
      </c>
      <c r="U711" s="9" t="s">
        <v>163</v>
      </c>
      <c r="V711" s="9" t="s">
        <v>163</v>
      </c>
      <c r="W711" s="9" t="s">
        <v>163</v>
      </c>
      <c r="X711" s="9" t="s">
        <v>163</v>
      </c>
    </row>
    <row r="712" spans="1:24" x14ac:dyDescent="0.2">
      <c r="A712" s="9">
        <v>420506</v>
      </c>
      <c r="B712" s="9" t="s">
        <v>157</v>
      </c>
      <c r="E712" s="9" t="s">
        <v>167</v>
      </c>
      <c r="F712" s="9" t="s">
        <v>167</v>
      </c>
      <c r="H712" s="9" t="s">
        <v>167</v>
      </c>
      <c r="K712" s="9" t="s">
        <v>167</v>
      </c>
      <c r="N712" s="9" t="s">
        <v>167</v>
      </c>
      <c r="T712" s="9" t="s">
        <v>167</v>
      </c>
      <c r="U712" s="9" t="s">
        <v>167</v>
      </c>
      <c r="W712" s="9" t="s">
        <v>167</v>
      </c>
      <c r="X712" s="9" t="s">
        <v>167</v>
      </c>
    </row>
    <row r="713" spans="1:24" x14ac:dyDescent="0.2">
      <c r="A713" s="9">
        <v>420584</v>
      </c>
      <c r="B713" s="9" t="s">
        <v>157</v>
      </c>
      <c r="L713" s="9" t="s">
        <v>167</v>
      </c>
      <c r="N713" s="9" t="s">
        <v>165</v>
      </c>
      <c r="O713" s="9" t="s">
        <v>165</v>
      </c>
      <c r="P713" s="9" t="s">
        <v>165</v>
      </c>
      <c r="Q713" s="9" t="s">
        <v>165</v>
      </c>
      <c r="R713" s="9" t="s">
        <v>163</v>
      </c>
      <c r="S713" s="9" t="s">
        <v>163</v>
      </c>
      <c r="T713" s="9" t="s">
        <v>163</v>
      </c>
      <c r="U713" s="9" t="s">
        <v>163</v>
      </c>
      <c r="V713" s="9" t="s">
        <v>163</v>
      </c>
      <c r="W713" s="9" t="s">
        <v>163</v>
      </c>
      <c r="X713" s="9" t="s">
        <v>163</v>
      </c>
    </row>
    <row r="714" spans="1:24" x14ac:dyDescent="0.2">
      <c r="A714" s="9">
        <v>420608</v>
      </c>
      <c r="B714" s="9" t="s">
        <v>157</v>
      </c>
      <c r="M714" s="9" t="s">
        <v>167</v>
      </c>
      <c r="R714" s="9" t="s">
        <v>165</v>
      </c>
      <c r="U714" s="9" t="s">
        <v>165</v>
      </c>
      <c r="V714" s="9" t="s">
        <v>167</v>
      </c>
      <c r="W714" s="9" t="s">
        <v>167</v>
      </c>
    </row>
    <row r="715" spans="1:24" x14ac:dyDescent="0.2">
      <c r="A715" s="9">
        <v>420621</v>
      </c>
      <c r="B715" s="9" t="s">
        <v>157</v>
      </c>
      <c r="E715" s="9" t="s">
        <v>167</v>
      </c>
      <c r="H715" s="9" t="s">
        <v>167</v>
      </c>
      <c r="K715" s="9" t="s">
        <v>167</v>
      </c>
      <c r="L715" s="9" t="s">
        <v>163</v>
      </c>
      <c r="O715" s="9" t="s">
        <v>167</v>
      </c>
      <c r="P715" s="9" t="s">
        <v>163</v>
      </c>
      <c r="Q715" s="9" t="s">
        <v>163</v>
      </c>
      <c r="R715" s="9" t="s">
        <v>163</v>
      </c>
      <c r="S715" s="9" t="s">
        <v>163</v>
      </c>
      <c r="T715" s="9" t="s">
        <v>163</v>
      </c>
      <c r="U715" s="9" t="s">
        <v>163</v>
      </c>
      <c r="V715" s="9" t="s">
        <v>163</v>
      </c>
      <c r="W715" s="9" t="s">
        <v>163</v>
      </c>
      <c r="X715" s="9" t="s">
        <v>163</v>
      </c>
    </row>
    <row r="716" spans="1:24" x14ac:dyDescent="0.2">
      <c r="A716" s="9">
        <v>420632</v>
      </c>
      <c r="B716" s="9" t="s">
        <v>157</v>
      </c>
      <c r="C716" s="9" t="s">
        <v>167</v>
      </c>
      <c r="I716" s="9" t="s">
        <v>167</v>
      </c>
      <c r="L716" s="9" t="s">
        <v>167</v>
      </c>
      <c r="Q716" s="9" t="s">
        <v>167</v>
      </c>
      <c r="R716" s="9" t="s">
        <v>167</v>
      </c>
      <c r="T716" s="9" t="s">
        <v>167</v>
      </c>
      <c r="U716" s="9" t="s">
        <v>167</v>
      </c>
    </row>
    <row r="717" spans="1:24" x14ac:dyDescent="0.2">
      <c r="A717" s="9">
        <v>420638</v>
      </c>
      <c r="B717" s="9" t="s">
        <v>157</v>
      </c>
      <c r="I717" s="9" t="s">
        <v>167</v>
      </c>
      <c r="K717" s="9" t="s">
        <v>167</v>
      </c>
      <c r="L717" s="9" t="s">
        <v>163</v>
      </c>
      <c r="O717" s="9" t="s">
        <v>167</v>
      </c>
      <c r="P717" s="9" t="s">
        <v>165</v>
      </c>
      <c r="R717" s="9" t="s">
        <v>165</v>
      </c>
      <c r="T717" s="9" t="s">
        <v>163</v>
      </c>
      <c r="V717" s="9" t="s">
        <v>167</v>
      </c>
      <c r="W717" s="9" t="s">
        <v>167</v>
      </c>
      <c r="X717" s="9" t="s">
        <v>167</v>
      </c>
    </row>
    <row r="718" spans="1:24" x14ac:dyDescent="0.2">
      <c r="A718" s="9">
        <v>420648</v>
      </c>
      <c r="B718" s="9" t="s">
        <v>157</v>
      </c>
      <c r="L718" s="9" t="s">
        <v>165</v>
      </c>
      <c r="N718" s="9" t="s">
        <v>167</v>
      </c>
      <c r="P718" s="9" t="s">
        <v>167</v>
      </c>
      <c r="Q718" s="9" t="s">
        <v>167</v>
      </c>
      <c r="R718" s="9" t="s">
        <v>165</v>
      </c>
    </row>
    <row r="719" spans="1:24" x14ac:dyDescent="0.2">
      <c r="A719" s="9">
        <v>420668</v>
      </c>
      <c r="B719" s="9" t="s">
        <v>157</v>
      </c>
      <c r="K719" s="9" t="s">
        <v>167</v>
      </c>
      <c r="N719" s="9" t="s">
        <v>167</v>
      </c>
      <c r="Q719" s="9" t="s">
        <v>163</v>
      </c>
      <c r="R719" s="9" t="s">
        <v>165</v>
      </c>
      <c r="S719" s="9" t="s">
        <v>167</v>
      </c>
      <c r="T719" s="9" t="s">
        <v>167</v>
      </c>
    </row>
    <row r="720" spans="1:24" x14ac:dyDescent="0.2">
      <c r="A720" s="9">
        <v>420684</v>
      </c>
      <c r="B720" s="9" t="s">
        <v>157</v>
      </c>
      <c r="D720" s="9" t="s">
        <v>167</v>
      </c>
      <c r="E720" s="9" t="s">
        <v>167</v>
      </c>
      <c r="F720" s="9" t="s">
        <v>167</v>
      </c>
      <c r="O720" s="9" t="s">
        <v>167</v>
      </c>
      <c r="P720" s="9" t="s">
        <v>167</v>
      </c>
      <c r="Q720" s="9" t="s">
        <v>167</v>
      </c>
      <c r="U720" s="9" t="s">
        <v>167</v>
      </c>
    </row>
    <row r="721" spans="1:24" x14ac:dyDescent="0.2">
      <c r="A721" s="9">
        <v>420706</v>
      </c>
      <c r="B721" s="9" t="s">
        <v>157</v>
      </c>
      <c r="I721" s="9" t="s">
        <v>165</v>
      </c>
      <c r="K721" s="9" t="s">
        <v>165</v>
      </c>
      <c r="L721" s="9" t="s">
        <v>163</v>
      </c>
      <c r="M721" s="9" t="s">
        <v>165</v>
      </c>
      <c r="N721" s="9" t="s">
        <v>163</v>
      </c>
      <c r="O721" s="9" t="s">
        <v>163</v>
      </c>
      <c r="P721" s="9" t="s">
        <v>163</v>
      </c>
      <c r="Q721" s="9" t="s">
        <v>163</v>
      </c>
      <c r="R721" s="9" t="s">
        <v>163</v>
      </c>
      <c r="S721" s="9" t="s">
        <v>163</v>
      </c>
      <c r="T721" s="9" t="s">
        <v>163</v>
      </c>
      <c r="U721" s="9" t="s">
        <v>163</v>
      </c>
      <c r="V721" s="9" t="s">
        <v>163</v>
      </c>
      <c r="W721" s="9" t="s">
        <v>163</v>
      </c>
      <c r="X721" s="9" t="s">
        <v>163</v>
      </c>
    </row>
    <row r="722" spans="1:24" x14ac:dyDescent="0.2">
      <c r="A722" s="9">
        <v>420710</v>
      </c>
      <c r="B722" s="9" t="s">
        <v>157</v>
      </c>
      <c r="D722" s="9" t="s">
        <v>167</v>
      </c>
      <c r="G722" s="9" t="s">
        <v>167</v>
      </c>
      <c r="N722" s="9" t="s">
        <v>163</v>
      </c>
      <c r="O722" s="9" t="s">
        <v>163</v>
      </c>
      <c r="P722" s="9" t="s">
        <v>165</v>
      </c>
      <c r="Q722" s="9" t="s">
        <v>165</v>
      </c>
      <c r="R722" s="9" t="s">
        <v>163</v>
      </c>
      <c r="S722" s="9" t="s">
        <v>165</v>
      </c>
      <c r="T722" s="9" t="s">
        <v>163</v>
      </c>
      <c r="U722" s="9" t="s">
        <v>163</v>
      </c>
      <c r="V722" s="9" t="s">
        <v>163</v>
      </c>
      <c r="W722" s="9" t="s">
        <v>163</v>
      </c>
      <c r="X722" s="9" t="s">
        <v>163</v>
      </c>
    </row>
    <row r="723" spans="1:24" x14ac:dyDescent="0.2">
      <c r="A723" s="9">
        <v>420712</v>
      </c>
      <c r="B723" s="9" t="s">
        <v>157</v>
      </c>
      <c r="C723" s="9" t="s">
        <v>167</v>
      </c>
      <c r="I723" s="9" t="s">
        <v>163</v>
      </c>
      <c r="L723" s="9" t="s">
        <v>165</v>
      </c>
      <c r="N723" s="9" t="s">
        <v>163</v>
      </c>
      <c r="O723" s="9" t="s">
        <v>167</v>
      </c>
      <c r="Q723" s="9" t="s">
        <v>167</v>
      </c>
      <c r="R723" s="9" t="s">
        <v>163</v>
      </c>
      <c r="S723" s="9" t="s">
        <v>167</v>
      </c>
      <c r="T723" s="9" t="s">
        <v>163</v>
      </c>
      <c r="U723" s="9" t="s">
        <v>163</v>
      </c>
      <c r="V723" s="9" t="s">
        <v>163</v>
      </c>
      <c r="W723" s="9" t="s">
        <v>163</v>
      </c>
      <c r="X723" s="9" t="s">
        <v>163</v>
      </c>
    </row>
    <row r="724" spans="1:24" x14ac:dyDescent="0.2">
      <c r="A724" s="9">
        <v>420720</v>
      </c>
      <c r="B724" s="9" t="s">
        <v>157</v>
      </c>
      <c r="I724" s="9" t="s">
        <v>167</v>
      </c>
      <c r="L724" s="9" t="s">
        <v>165</v>
      </c>
      <c r="O724" s="9" t="s">
        <v>167</v>
      </c>
      <c r="P724" s="9" t="s">
        <v>167</v>
      </c>
      <c r="Q724" s="9" t="s">
        <v>167</v>
      </c>
      <c r="R724" s="9" t="s">
        <v>163</v>
      </c>
      <c r="S724" s="9" t="s">
        <v>167</v>
      </c>
      <c r="T724" s="9" t="s">
        <v>165</v>
      </c>
      <c r="V724" s="9" t="s">
        <v>165</v>
      </c>
      <c r="W724" s="9" t="s">
        <v>167</v>
      </c>
      <c r="X724" s="9" t="s">
        <v>165</v>
      </c>
    </row>
    <row r="725" spans="1:24" x14ac:dyDescent="0.2">
      <c r="A725" s="9">
        <v>420723</v>
      </c>
      <c r="B725" s="9" t="s">
        <v>157</v>
      </c>
      <c r="H725" s="9" t="s">
        <v>167</v>
      </c>
      <c r="I725" s="9" t="s">
        <v>167</v>
      </c>
      <c r="L725" s="9" t="s">
        <v>163</v>
      </c>
      <c r="N725" s="9" t="s">
        <v>165</v>
      </c>
      <c r="P725" s="9" t="s">
        <v>165</v>
      </c>
      <c r="R725" s="9" t="s">
        <v>163</v>
      </c>
      <c r="S725" s="9" t="s">
        <v>163</v>
      </c>
      <c r="T725" s="9" t="s">
        <v>163</v>
      </c>
      <c r="U725" s="9" t="s">
        <v>163</v>
      </c>
      <c r="V725" s="9" t="s">
        <v>163</v>
      </c>
      <c r="W725" s="9" t="s">
        <v>163</v>
      </c>
      <c r="X725" s="9" t="s">
        <v>163</v>
      </c>
    </row>
    <row r="726" spans="1:24" x14ac:dyDescent="0.2">
      <c r="A726" s="9">
        <v>420734</v>
      </c>
      <c r="B726" s="9" t="s">
        <v>157</v>
      </c>
      <c r="K726" s="9" t="s">
        <v>167</v>
      </c>
      <c r="N726" s="9" t="s">
        <v>167</v>
      </c>
      <c r="O726" s="9" t="s">
        <v>167</v>
      </c>
      <c r="P726" s="9" t="s">
        <v>167</v>
      </c>
      <c r="Q726" s="9" t="s">
        <v>167</v>
      </c>
      <c r="R726" s="9" t="s">
        <v>167</v>
      </c>
      <c r="T726" s="9" t="s">
        <v>167</v>
      </c>
      <c r="U726" s="9" t="s">
        <v>165</v>
      </c>
      <c r="V726" s="9" t="s">
        <v>167</v>
      </c>
      <c r="W726" s="9" t="s">
        <v>167</v>
      </c>
      <c r="X726" s="9" t="s">
        <v>165</v>
      </c>
    </row>
    <row r="727" spans="1:24" x14ac:dyDescent="0.2">
      <c r="A727" s="9">
        <v>420758</v>
      </c>
      <c r="B727" s="9" t="s">
        <v>157</v>
      </c>
      <c r="E727" s="9" t="s">
        <v>167</v>
      </c>
      <c r="K727" s="9" t="s">
        <v>167</v>
      </c>
      <c r="L727" s="9" t="s">
        <v>165</v>
      </c>
      <c r="N727" s="9" t="s">
        <v>165</v>
      </c>
      <c r="O727" s="9" t="s">
        <v>167</v>
      </c>
      <c r="P727" s="9" t="s">
        <v>165</v>
      </c>
      <c r="Q727" s="9" t="s">
        <v>163</v>
      </c>
      <c r="R727" s="9" t="s">
        <v>163</v>
      </c>
      <c r="S727" s="9" t="s">
        <v>165</v>
      </c>
      <c r="T727" s="9" t="s">
        <v>165</v>
      </c>
      <c r="U727" s="9" t="s">
        <v>165</v>
      </c>
      <c r="V727" s="9" t="s">
        <v>165</v>
      </c>
      <c r="W727" s="9" t="s">
        <v>167</v>
      </c>
      <c r="X727" s="9" t="s">
        <v>165</v>
      </c>
    </row>
    <row r="728" spans="1:24" x14ac:dyDescent="0.2">
      <c r="A728" s="9">
        <v>420762</v>
      </c>
      <c r="B728" s="9" t="s">
        <v>157</v>
      </c>
      <c r="D728" s="9" t="s">
        <v>167</v>
      </c>
      <c r="I728" s="9" t="s">
        <v>165</v>
      </c>
      <c r="L728" s="9" t="s">
        <v>163</v>
      </c>
      <c r="O728" s="9" t="s">
        <v>165</v>
      </c>
      <c r="P728" s="9" t="s">
        <v>165</v>
      </c>
      <c r="Q728" s="9" t="s">
        <v>163</v>
      </c>
      <c r="R728" s="9" t="s">
        <v>163</v>
      </c>
      <c r="T728" s="9" t="s">
        <v>163</v>
      </c>
      <c r="U728" s="9" t="s">
        <v>165</v>
      </c>
      <c r="W728" s="9" t="s">
        <v>165</v>
      </c>
      <c r="X728" s="9" t="s">
        <v>163</v>
      </c>
    </row>
    <row r="729" spans="1:24" x14ac:dyDescent="0.2">
      <c r="A729" s="9">
        <v>420773</v>
      </c>
      <c r="B729" s="9" t="s">
        <v>157</v>
      </c>
      <c r="E729" s="9" t="s">
        <v>167</v>
      </c>
      <c r="I729" s="9" t="s">
        <v>167</v>
      </c>
      <c r="K729" s="9" t="s">
        <v>163</v>
      </c>
      <c r="L729" s="9" t="s">
        <v>165</v>
      </c>
      <c r="N729" s="9" t="s">
        <v>165</v>
      </c>
      <c r="O729" s="9" t="s">
        <v>165</v>
      </c>
      <c r="P729" s="9" t="s">
        <v>163</v>
      </c>
      <c r="Q729" s="9" t="s">
        <v>165</v>
      </c>
      <c r="R729" s="9" t="s">
        <v>163</v>
      </c>
      <c r="S729" s="9" t="s">
        <v>163</v>
      </c>
      <c r="T729" s="9" t="s">
        <v>163</v>
      </c>
      <c r="U729" s="9" t="s">
        <v>163</v>
      </c>
      <c r="V729" s="9" t="s">
        <v>163</v>
      </c>
      <c r="W729" s="9" t="s">
        <v>163</v>
      </c>
    </row>
    <row r="730" spans="1:24" x14ac:dyDescent="0.2">
      <c r="A730" s="9">
        <v>420780</v>
      </c>
      <c r="B730" s="9" t="s">
        <v>157</v>
      </c>
      <c r="E730" s="9" t="s">
        <v>167</v>
      </c>
      <c r="K730" s="9" t="s">
        <v>167</v>
      </c>
      <c r="L730" s="9" t="s">
        <v>163</v>
      </c>
      <c r="Q730" s="9" t="s">
        <v>165</v>
      </c>
      <c r="R730" s="9" t="s">
        <v>163</v>
      </c>
      <c r="S730" s="9" t="s">
        <v>165</v>
      </c>
      <c r="T730" s="9" t="s">
        <v>165</v>
      </c>
      <c r="U730" s="9" t="s">
        <v>167</v>
      </c>
      <c r="V730" s="9" t="s">
        <v>167</v>
      </c>
      <c r="W730" s="9" t="s">
        <v>165</v>
      </c>
      <c r="X730" s="9" t="s">
        <v>165</v>
      </c>
    </row>
    <row r="731" spans="1:24" x14ac:dyDescent="0.2">
      <c r="A731" s="9">
        <v>420785</v>
      </c>
      <c r="B731" s="9" t="s">
        <v>157</v>
      </c>
      <c r="D731" s="9" t="s">
        <v>167</v>
      </c>
      <c r="H731" s="9" t="s">
        <v>167</v>
      </c>
      <c r="L731" s="9" t="s">
        <v>163</v>
      </c>
      <c r="N731" s="9" t="s">
        <v>167</v>
      </c>
      <c r="O731" s="9" t="s">
        <v>167</v>
      </c>
      <c r="P731" s="9" t="s">
        <v>165</v>
      </c>
      <c r="Q731" s="9" t="s">
        <v>167</v>
      </c>
      <c r="R731" s="9" t="s">
        <v>163</v>
      </c>
      <c r="S731" s="9" t="s">
        <v>163</v>
      </c>
      <c r="T731" s="9" t="s">
        <v>165</v>
      </c>
      <c r="U731" s="9" t="s">
        <v>163</v>
      </c>
      <c r="V731" s="9" t="s">
        <v>163</v>
      </c>
      <c r="W731" s="9" t="s">
        <v>163</v>
      </c>
      <c r="X731" s="9" t="s">
        <v>167</v>
      </c>
    </row>
    <row r="732" spans="1:24" x14ac:dyDescent="0.2">
      <c r="A732" s="9">
        <v>420796</v>
      </c>
      <c r="B732" s="9" t="s">
        <v>157</v>
      </c>
      <c r="L732" s="9" t="s">
        <v>167</v>
      </c>
      <c r="N732" s="9" t="s">
        <v>167</v>
      </c>
      <c r="R732" s="9" t="s">
        <v>163</v>
      </c>
      <c r="U732" s="9" t="s">
        <v>163</v>
      </c>
      <c r="W732" s="9" t="s">
        <v>167</v>
      </c>
    </row>
    <row r="733" spans="1:24" x14ac:dyDescent="0.2">
      <c r="A733" s="9">
        <v>420826</v>
      </c>
      <c r="B733" s="9" t="s">
        <v>157</v>
      </c>
      <c r="E733" s="9" t="s">
        <v>167</v>
      </c>
      <c r="H733" s="9" t="s">
        <v>167</v>
      </c>
      <c r="K733" s="9" t="s">
        <v>167</v>
      </c>
      <c r="L733" s="9" t="s">
        <v>167</v>
      </c>
      <c r="O733" s="9" t="s">
        <v>163</v>
      </c>
      <c r="P733" s="9" t="s">
        <v>165</v>
      </c>
      <c r="Q733" s="9" t="s">
        <v>167</v>
      </c>
      <c r="R733" s="9" t="s">
        <v>163</v>
      </c>
      <c r="S733" s="9" t="s">
        <v>165</v>
      </c>
      <c r="T733" s="9" t="s">
        <v>163</v>
      </c>
      <c r="U733" s="9" t="s">
        <v>163</v>
      </c>
      <c r="V733" s="9" t="s">
        <v>163</v>
      </c>
      <c r="W733" s="9" t="s">
        <v>163</v>
      </c>
      <c r="X733" s="9" t="s">
        <v>165</v>
      </c>
    </row>
    <row r="734" spans="1:24" x14ac:dyDescent="0.2">
      <c r="A734" s="9">
        <v>420837</v>
      </c>
      <c r="B734" s="9" t="s">
        <v>157</v>
      </c>
      <c r="E734" s="9" t="s">
        <v>167</v>
      </c>
      <c r="H734" s="9" t="s">
        <v>165</v>
      </c>
      <c r="J734" s="9" t="s">
        <v>167</v>
      </c>
      <c r="M734" s="9" t="s">
        <v>167</v>
      </c>
      <c r="N734" s="9" t="s">
        <v>163</v>
      </c>
      <c r="O734" s="9" t="s">
        <v>163</v>
      </c>
      <c r="R734" s="9" t="s">
        <v>163</v>
      </c>
      <c r="S734" s="9" t="s">
        <v>163</v>
      </c>
      <c r="T734" s="9" t="s">
        <v>163</v>
      </c>
      <c r="U734" s="9" t="s">
        <v>163</v>
      </c>
      <c r="W734" s="9" t="s">
        <v>163</v>
      </c>
    </row>
    <row r="735" spans="1:24" x14ac:dyDescent="0.2">
      <c r="A735" s="9">
        <v>420843</v>
      </c>
      <c r="B735" s="9" t="s">
        <v>157</v>
      </c>
      <c r="E735" s="9" t="s">
        <v>167</v>
      </c>
      <c r="F735" s="9" t="s">
        <v>167</v>
      </c>
      <c r="K735" s="9" t="s">
        <v>167</v>
      </c>
      <c r="N735" s="9" t="s">
        <v>167</v>
      </c>
      <c r="T735" s="9" t="s">
        <v>167</v>
      </c>
      <c r="U735" s="9" t="s">
        <v>167</v>
      </c>
      <c r="V735" s="9" t="s">
        <v>167</v>
      </c>
    </row>
    <row r="736" spans="1:24" x14ac:dyDescent="0.2">
      <c r="A736" s="9">
        <v>420849</v>
      </c>
      <c r="B736" s="9" t="s">
        <v>157</v>
      </c>
      <c r="G736" s="9" t="s">
        <v>163</v>
      </c>
      <c r="H736" s="9" t="s">
        <v>167</v>
      </c>
      <c r="L736" s="9" t="s">
        <v>163</v>
      </c>
      <c r="O736" s="9" t="s">
        <v>165</v>
      </c>
      <c r="Q736" s="9" t="s">
        <v>165</v>
      </c>
      <c r="R736" s="9" t="s">
        <v>163</v>
      </c>
      <c r="S736" s="9" t="s">
        <v>163</v>
      </c>
      <c r="T736" s="9" t="s">
        <v>163</v>
      </c>
      <c r="U736" s="9" t="s">
        <v>163</v>
      </c>
      <c r="V736" s="9" t="s">
        <v>163</v>
      </c>
      <c r="W736" s="9" t="s">
        <v>163</v>
      </c>
      <c r="X736" s="9" t="s">
        <v>163</v>
      </c>
    </row>
    <row r="737" spans="1:24" x14ac:dyDescent="0.2">
      <c r="A737" s="9">
        <v>420863</v>
      </c>
      <c r="B737" s="9" t="s">
        <v>157</v>
      </c>
      <c r="L737" s="9" t="s">
        <v>167</v>
      </c>
      <c r="N737" s="9" t="s">
        <v>167</v>
      </c>
      <c r="R737" s="9" t="s">
        <v>165</v>
      </c>
      <c r="T737" s="9" t="s">
        <v>165</v>
      </c>
      <c r="U737" s="9" t="s">
        <v>167</v>
      </c>
      <c r="V737" s="9" t="s">
        <v>167</v>
      </c>
    </row>
    <row r="738" spans="1:24" x14ac:dyDescent="0.2">
      <c r="A738" s="9">
        <v>420871</v>
      </c>
      <c r="B738" s="9" t="s">
        <v>157</v>
      </c>
      <c r="Q738" s="9" t="s">
        <v>167</v>
      </c>
      <c r="R738" s="9" t="s">
        <v>165</v>
      </c>
      <c r="S738" s="9" t="s">
        <v>167</v>
      </c>
      <c r="T738" s="9" t="s">
        <v>167</v>
      </c>
      <c r="V738" s="9" t="s">
        <v>165</v>
      </c>
    </row>
    <row r="739" spans="1:24" x14ac:dyDescent="0.2">
      <c r="A739" s="9">
        <v>420874</v>
      </c>
      <c r="B739" s="9" t="s">
        <v>157</v>
      </c>
      <c r="I739" s="9" t="s">
        <v>165</v>
      </c>
      <c r="K739" s="9" t="s">
        <v>167</v>
      </c>
      <c r="M739" s="9" t="s">
        <v>167</v>
      </c>
      <c r="N739" s="9" t="s">
        <v>165</v>
      </c>
      <c r="O739" s="9" t="s">
        <v>167</v>
      </c>
      <c r="Q739" s="9" t="s">
        <v>167</v>
      </c>
      <c r="R739" s="9" t="s">
        <v>163</v>
      </c>
      <c r="T739" s="9" t="s">
        <v>163</v>
      </c>
      <c r="V739" s="9" t="s">
        <v>165</v>
      </c>
      <c r="W739" s="9" t="s">
        <v>163</v>
      </c>
      <c r="X739" s="9" t="s">
        <v>167</v>
      </c>
    </row>
    <row r="740" spans="1:24" x14ac:dyDescent="0.2">
      <c r="A740" s="9">
        <v>420887</v>
      </c>
      <c r="B740" s="9" t="s">
        <v>157</v>
      </c>
      <c r="E740" s="9" t="s">
        <v>167</v>
      </c>
      <c r="F740" s="9" t="s">
        <v>167</v>
      </c>
      <c r="K740" s="9" t="s">
        <v>167</v>
      </c>
      <c r="L740" s="9" t="s">
        <v>163</v>
      </c>
      <c r="Q740" s="9" t="s">
        <v>167</v>
      </c>
      <c r="R740" s="9" t="s">
        <v>163</v>
      </c>
      <c r="S740" s="9" t="s">
        <v>167</v>
      </c>
      <c r="T740" s="9" t="s">
        <v>165</v>
      </c>
      <c r="W740" s="9" t="s">
        <v>167</v>
      </c>
      <c r="X740" s="9" t="s">
        <v>167</v>
      </c>
    </row>
    <row r="741" spans="1:24" x14ac:dyDescent="0.2">
      <c r="A741" s="9">
        <v>420902</v>
      </c>
      <c r="B741" s="9" t="s">
        <v>157</v>
      </c>
      <c r="I741" s="9" t="s">
        <v>167</v>
      </c>
      <c r="N741" s="9" t="s">
        <v>165</v>
      </c>
      <c r="Q741" s="9" t="s">
        <v>167</v>
      </c>
      <c r="R741" s="9" t="s">
        <v>167</v>
      </c>
      <c r="V741" s="9" t="s">
        <v>167</v>
      </c>
    </row>
    <row r="742" spans="1:24" x14ac:dyDescent="0.2">
      <c r="A742" s="9">
        <v>420935</v>
      </c>
      <c r="B742" s="9" t="s">
        <v>157</v>
      </c>
      <c r="E742" s="9" t="s">
        <v>167</v>
      </c>
      <c r="K742" s="9" t="s">
        <v>165</v>
      </c>
      <c r="R742" s="9" t="s">
        <v>163</v>
      </c>
      <c r="T742" s="9" t="s">
        <v>165</v>
      </c>
      <c r="U742" s="9" t="s">
        <v>165</v>
      </c>
      <c r="W742" s="9" t="s">
        <v>165</v>
      </c>
    </row>
    <row r="743" spans="1:24" x14ac:dyDescent="0.2">
      <c r="A743" s="9">
        <v>420955</v>
      </c>
      <c r="B743" s="9" t="s">
        <v>157</v>
      </c>
      <c r="G743" s="9" t="s">
        <v>167</v>
      </c>
      <c r="L743" s="9" t="s">
        <v>163</v>
      </c>
      <c r="N743" s="9" t="s">
        <v>165</v>
      </c>
      <c r="P743" s="9" t="s">
        <v>165</v>
      </c>
      <c r="R743" s="9" t="s">
        <v>163</v>
      </c>
      <c r="S743" s="9" t="s">
        <v>163</v>
      </c>
      <c r="U743" s="9" t="s">
        <v>165</v>
      </c>
      <c r="X743" s="9" t="s">
        <v>165</v>
      </c>
    </row>
    <row r="744" spans="1:24" x14ac:dyDescent="0.2">
      <c r="A744" s="9">
        <v>420957</v>
      </c>
      <c r="B744" s="9" t="s">
        <v>157</v>
      </c>
      <c r="D744" s="9" t="s">
        <v>167</v>
      </c>
      <c r="E744" s="9" t="s">
        <v>167</v>
      </c>
      <c r="J744" s="9" t="s">
        <v>167</v>
      </c>
      <c r="K744" s="9" t="s">
        <v>167</v>
      </c>
      <c r="N744" s="9" t="s">
        <v>165</v>
      </c>
      <c r="O744" s="9" t="s">
        <v>167</v>
      </c>
      <c r="P744" s="9" t="s">
        <v>167</v>
      </c>
      <c r="R744" s="9" t="s">
        <v>165</v>
      </c>
      <c r="S744" s="9" t="s">
        <v>163</v>
      </c>
      <c r="T744" s="9" t="s">
        <v>163</v>
      </c>
      <c r="U744" s="9" t="s">
        <v>165</v>
      </c>
      <c r="V744" s="9" t="s">
        <v>165</v>
      </c>
      <c r="W744" s="9" t="s">
        <v>165</v>
      </c>
      <c r="X744" s="9" t="s">
        <v>165</v>
      </c>
    </row>
    <row r="745" spans="1:24" x14ac:dyDescent="0.2">
      <c r="A745" s="9">
        <v>420961</v>
      </c>
      <c r="B745" s="9" t="s">
        <v>157</v>
      </c>
      <c r="H745" s="9" t="s">
        <v>165</v>
      </c>
      <c r="L745" s="9" t="s">
        <v>163</v>
      </c>
      <c r="N745" s="9" t="s">
        <v>165</v>
      </c>
      <c r="P745" s="9" t="s">
        <v>167</v>
      </c>
      <c r="Q745" s="9" t="s">
        <v>163</v>
      </c>
      <c r="R745" s="9" t="s">
        <v>163</v>
      </c>
      <c r="S745" s="9" t="s">
        <v>163</v>
      </c>
      <c r="T745" s="9" t="s">
        <v>163</v>
      </c>
      <c r="U745" s="9" t="s">
        <v>163</v>
      </c>
      <c r="V745" s="9" t="s">
        <v>163</v>
      </c>
      <c r="W745" s="9" t="s">
        <v>163</v>
      </c>
      <c r="X745" s="9" t="s">
        <v>163</v>
      </c>
    </row>
    <row r="746" spans="1:24" x14ac:dyDescent="0.2">
      <c r="A746" s="9">
        <v>420966</v>
      </c>
      <c r="B746" s="9" t="s">
        <v>157</v>
      </c>
      <c r="G746" s="9" t="s">
        <v>167</v>
      </c>
      <c r="K746" s="9" t="s">
        <v>167</v>
      </c>
      <c r="N746" s="9" t="s">
        <v>167</v>
      </c>
      <c r="O746" s="9" t="s">
        <v>167</v>
      </c>
      <c r="Q746" s="9" t="s">
        <v>167</v>
      </c>
      <c r="R746" s="9" t="s">
        <v>165</v>
      </c>
      <c r="T746" s="9" t="s">
        <v>167</v>
      </c>
      <c r="U746" s="9" t="s">
        <v>167</v>
      </c>
      <c r="W746" s="9" t="s">
        <v>167</v>
      </c>
      <c r="X746" s="9" t="s">
        <v>167</v>
      </c>
    </row>
    <row r="747" spans="1:24" x14ac:dyDescent="0.2">
      <c r="A747" s="9">
        <v>420971</v>
      </c>
      <c r="B747" s="9" t="s">
        <v>157</v>
      </c>
      <c r="D747" s="9" t="s">
        <v>167</v>
      </c>
      <c r="I747" s="9" t="s">
        <v>165</v>
      </c>
      <c r="J747" s="9" t="s">
        <v>167</v>
      </c>
      <c r="L747" s="9" t="s">
        <v>167</v>
      </c>
      <c r="N747" s="9" t="s">
        <v>165</v>
      </c>
      <c r="O747" s="9" t="s">
        <v>165</v>
      </c>
      <c r="P747" s="9" t="s">
        <v>163</v>
      </c>
      <c r="Q747" s="9" t="s">
        <v>167</v>
      </c>
      <c r="R747" s="9" t="s">
        <v>167</v>
      </c>
      <c r="T747" s="9" t="s">
        <v>165</v>
      </c>
      <c r="U747" s="9" t="s">
        <v>163</v>
      </c>
      <c r="V747" s="9" t="s">
        <v>165</v>
      </c>
      <c r="W747" s="9" t="s">
        <v>163</v>
      </c>
      <c r="X747" s="9" t="s">
        <v>165</v>
      </c>
    </row>
    <row r="748" spans="1:24" x14ac:dyDescent="0.2">
      <c r="A748" s="9">
        <v>420974</v>
      </c>
      <c r="B748" s="9" t="s">
        <v>157</v>
      </c>
      <c r="D748" s="9" t="s">
        <v>167</v>
      </c>
      <c r="E748" s="9" t="s">
        <v>167</v>
      </c>
      <c r="G748" s="9" t="s">
        <v>167</v>
      </c>
      <c r="O748" s="9" t="s">
        <v>167</v>
      </c>
      <c r="P748" s="9" t="s">
        <v>165</v>
      </c>
      <c r="Q748" s="9" t="s">
        <v>165</v>
      </c>
      <c r="R748" s="9" t="s">
        <v>165</v>
      </c>
      <c r="T748" s="9" t="s">
        <v>165</v>
      </c>
      <c r="U748" s="9" t="s">
        <v>163</v>
      </c>
      <c r="V748" s="9" t="s">
        <v>165</v>
      </c>
      <c r="W748" s="9" t="s">
        <v>165</v>
      </c>
      <c r="X748" s="9" t="s">
        <v>165</v>
      </c>
    </row>
    <row r="749" spans="1:24" x14ac:dyDescent="0.2">
      <c r="A749" s="9">
        <v>420982</v>
      </c>
      <c r="B749" s="9" t="s">
        <v>157</v>
      </c>
      <c r="D749" s="9" t="s">
        <v>167</v>
      </c>
      <c r="I749" s="9" t="s">
        <v>165</v>
      </c>
      <c r="L749" s="9" t="s">
        <v>163</v>
      </c>
      <c r="M749" s="9" t="s">
        <v>163</v>
      </c>
      <c r="N749" s="9" t="s">
        <v>165</v>
      </c>
      <c r="P749" s="9" t="s">
        <v>165</v>
      </c>
      <c r="Q749" s="9" t="s">
        <v>163</v>
      </c>
      <c r="R749" s="9" t="s">
        <v>163</v>
      </c>
      <c r="S749" s="9" t="s">
        <v>165</v>
      </c>
      <c r="T749" s="9" t="s">
        <v>165</v>
      </c>
      <c r="U749" s="9" t="s">
        <v>165</v>
      </c>
      <c r="V749" s="9" t="s">
        <v>165</v>
      </c>
      <c r="X749" s="9" t="s">
        <v>165</v>
      </c>
    </row>
    <row r="750" spans="1:24" x14ac:dyDescent="0.2">
      <c r="A750" s="9">
        <v>421003</v>
      </c>
      <c r="B750" s="9" t="s">
        <v>157</v>
      </c>
      <c r="E750" s="9" t="s">
        <v>167</v>
      </c>
      <c r="K750" s="9" t="s">
        <v>167</v>
      </c>
      <c r="L750" s="9" t="s">
        <v>167</v>
      </c>
      <c r="O750" s="9" t="s">
        <v>167</v>
      </c>
      <c r="P750" s="9" t="s">
        <v>165</v>
      </c>
      <c r="Q750" s="9" t="s">
        <v>165</v>
      </c>
      <c r="R750" s="9" t="s">
        <v>163</v>
      </c>
      <c r="S750" s="9" t="s">
        <v>163</v>
      </c>
      <c r="T750" s="9" t="s">
        <v>163</v>
      </c>
      <c r="U750" s="9" t="s">
        <v>163</v>
      </c>
      <c r="V750" s="9" t="s">
        <v>163</v>
      </c>
      <c r="W750" s="9" t="s">
        <v>163</v>
      </c>
      <c r="X750" s="9" t="s">
        <v>163</v>
      </c>
    </row>
    <row r="751" spans="1:24" x14ac:dyDescent="0.2">
      <c r="A751" s="9">
        <v>421032</v>
      </c>
      <c r="B751" s="9" t="s">
        <v>157</v>
      </c>
      <c r="I751" s="9" t="s">
        <v>167</v>
      </c>
      <c r="L751" s="9" t="s">
        <v>165</v>
      </c>
      <c r="N751" s="9" t="s">
        <v>167</v>
      </c>
      <c r="O751" s="9" t="s">
        <v>165</v>
      </c>
      <c r="R751" s="9" t="s">
        <v>163</v>
      </c>
      <c r="S751" s="9" t="s">
        <v>165</v>
      </c>
      <c r="T751" s="9" t="s">
        <v>165</v>
      </c>
    </row>
    <row r="752" spans="1:24" x14ac:dyDescent="0.2">
      <c r="A752" s="9">
        <v>421038</v>
      </c>
      <c r="B752" s="9" t="s">
        <v>157</v>
      </c>
      <c r="G752" s="9" t="s">
        <v>167</v>
      </c>
      <c r="I752" s="9" t="s">
        <v>167</v>
      </c>
      <c r="K752" s="9" t="s">
        <v>167</v>
      </c>
      <c r="L752" s="9" t="s">
        <v>167</v>
      </c>
      <c r="N752" s="9" t="s">
        <v>163</v>
      </c>
      <c r="O752" s="9" t="s">
        <v>163</v>
      </c>
      <c r="P752" s="9" t="s">
        <v>163</v>
      </c>
      <c r="Q752" s="9" t="s">
        <v>163</v>
      </c>
      <c r="R752" s="9" t="s">
        <v>163</v>
      </c>
      <c r="S752" s="9" t="s">
        <v>163</v>
      </c>
      <c r="T752" s="9" t="s">
        <v>163</v>
      </c>
      <c r="U752" s="9" t="s">
        <v>163</v>
      </c>
      <c r="V752" s="9" t="s">
        <v>163</v>
      </c>
      <c r="W752" s="9" t="s">
        <v>163</v>
      </c>
      <c r="X752" s="9" t="s">
        <v>163</v>
      </c>
    </row>
    <row r="753" spans="1:24" x14ac:dyDescent="0.2">
      <c r="A753" s="9">
        <v>421067</v>
      </c>
      <c r="B753" s="9" t="s">
        <v>157</v>
      </c>
      <c r="E753" s="9" t="s">
        <v>167</v>
      </c>
      <c r="F753" s="9" t="s">
        <v>167</v>
      </c>
      <c r="G753" s="9" t="s">
        <v>167</v>
      </c>
      <c r="K753" s="9" t="s">
        <v>167</v>
      </c>
      <c r="N753" s="9" t="s">
        <v>165</v>
      </c>
      <c r="R753" s="9" t="s">
        <v>163</v>
      </c>
      <c r="S753" s="9" t="s">
        <v>167</v>
      </c>
      <c r="U753" s="9" t="s">
        <v>163</v>
      </c>
      <c r="W753" s="9" t="s">
        <v>165</v>
      </c>
    </row>
    <row r="754" spans="1:24" x14ac:dyDescent="0.2">
      <c r="A754" s="9">
        <v>421125</v>
      </c>
      <c r="B754" s="9" t="s">
        <v>157</v>
      </c>
      <c r="D754" s="9" t="s">
        <v>167</v>
      </c>
      <c r="K754" s="9" t="s">
        <v>167</v>
      </c>
      <c r="O754" s="9" t="s">
        <v>165</v>
      </c>
      <c r="R754" s="9" t="s">
        <v>165</v>
      </c>
      <c r="T754" s="9" t="s">
        <v>167</v>
      </c>
      <c r="V754" s="9" t="s">
        <v>167</v>
      </c>
      <c r="X754" s="9" t="s">
        <v>165</v>
      </c>
    </row>
    <row r="755" spans="1:24" x14ac:dyDescent="0.2">
      <c r="A755" s="9">
        <v>421128</v>
      </c>
      <c r="B755" s="9" t="s">
        <v>157</v>
      </c>
      <c r="I755" s="9" t="s">
        <v>167</v>
      </c>
      <c r="K755" s="9" t="s">
        <v>167</v>
      </c>
      <c r="L755" s="9" t="s">
        <v>167</v>
      </c>
      <c r="N755" s="9" t="s">
        <v>163</v>
      </c>
      <c r="O755" s="9" t="s">
        <v>163</v>
      </c>
      <c r="P755" s="9" t="s">
        <v>167</v>
      </c>
      <c r="Q755" s="9" t="s">
        <v>165</v>
      </c>
      <c r="R755" s="9" t="s">
        <v>163</v>
      </c>
      <c r="T755" s="9" t="s">
        <v>163</v>
      </c>
      <c r="U755" s="9" t="s">
        <v>163</v>
      </c>
      <c r="V755" s="9" t="s">
        <v>165</v>
      </c>
      <c r="W755" s="9" t="s">
        <v>165</v>
      </c>
      <c r="X755" s="9" t="s">
        <v>165</v>
      </c>
    </row>
    <row r="756" spans="1:24" x14ac:dyDescent="0.2">
      <c r="A756" s="9">
        <v>421129</v>
      </c>
      <c r="B756" s="9" t="s">
        <v>157</v>
      </c>
      <c r="E756" s="9" t="s">
        <v>167</v>
      </c>
      <c r="G756" s="9" t="s">
        <v>167</v>
      </c>
      <c r="I756" s="9" t="s">
        <v>167</v>
      </c>
      <c r="K756" s="9" t="s">
        <v>167</v>
      </c>
      <c r="N756" s="9" t="s">
        <v>165</v>
      </c>
      <c r="O756" s="9" t="s">
        <v>167</v>
      </c>
      <c r="P756" s="9" t="s">
        <v>167</v>
      </c>
      <c r="Q756" s="9" t="s">
        <v>167</v>
      </c>
      <c r="R756" s="9" t="s">
        <v>165</v>
      </c>
      <c r="T756" s="9" t="s">
        <v>165</v>
      </c>
      <c r="U756" s="9" t="s">
        <v>165</v>
      </c>
      <c r="V756" s="9" t="s">
        <v>165</v>
      </c>
      <c r="W756" s="9" t="s">
        <v>165</v>
      </c>
    </row>
    <row r="757" spans="1:24" x14ac:dyDescent="0.2">
      <c r="A757" s="9">
        <v>421176</v>
      </c>
      <c r="B757" s="9" t="s">
        <v>157</v>
      </c>
      <c r="E757" s="9" t="s">
        <v>167</v>
      </c>
      <c r="H757" s="9" t="s">
        <v>167</v>
      </c>
      <c r="K757" s="9" t="s">
        <v>167</v>
      </c>
      <c r="L757" s="9" t="s">
        <v>165</v>
      </c>
      <c r="N757" s="9" t="s">
        <v>163</v>
      </c>
      <c r="O757" s="9" t="s">
        <v>163</v>
      </c>
      <c r="P757" s="9" t="s">
        <v>163</v>
      </c>
      <c r="Q757" s="9" t="s">
        <v>163</v>
      </c>
      <c r="R757" s="9" t="s">
        <v>163</v>
      </c>
      <c r="S757" s="9" t="s">
        <v>163</v>
      </c>
      <c r="T757" s="9" t="s">
        <v>163</v>
      </c>
      <c r="U757" s="9" t="s">
        <v>163</v>
      </c>
      <c r="V757" s="9" t="s">
        <v>163</v>
      </c>
      <c r="W757" s="9" t="s">
        <v>163</v>
      </c>
      <c r="X757" s="9" t="s">
        <v>163</v>
      </c>
    </row>
    <row r="758" spans="1:24" x14ac:dyDescent="0.2">
      <c r="A758" s="9">
        <v>421177</v>
      </c>
      <c r="B758" s="9" t="s">
        <v>157</v>
      </c>
      <c r="D758" s="9" t="s">
        <v>167</v>
      </c>
      <c r="I758" s="9" t="s">
        <v>167</v>
      </c>
      <c r="L758" s="9" t="s">
        <v>167</v>
      </c>
      <c r="N758" s="9" t="s">
        <v>165</v>
      </c>
      <c r="O758" s="9" t="s">
        <v>167</v>
      </c>
      <c r="P758" s="9" t="s">
        <v>163</v>
      </c>
      <c r="Q758" s="9" t="s">
        <v>163</v>
      </c>
      <c r="R758" s="9" t="s">
        <v>163</v>
      </c>
      <c r="S758" s="9" t="s">
        <v>163</v>
      </c>
      <c r="T758" s="9" t="s">
        <v>165</v>
      </c>
      <c r="U758" s="9" t="s">
        <v>165</v>
      </c>
      <c r="V758" s="9" t="s">
        <v>165</v>
      </c>
      <c r="W758" s="9" t="s">
        <v>165</v>
      </c>
      <c r="X758" s="9" t="s">
        <v>165</v>
      </c>
    </row>
    <row r="759" spans="1:24" x14ac:dyDescent="0.2">
      <c r="A759" s="9">
        <v>421179</v>
      </c>
      <c r="B759" s="9" t="s">
        <v>157</v>
      </c>
      <c r="C759" s="9" t="s">
        <v>167</v>
      </c>
      <c r="I759" s="9" t="s">
        <v>163</v>
      </c>
      <c r="J759" s="9" t="s">
        <v>167</v>
      </c>
      <c r="L759" s="9" t="s">
        <v>165</v>
      </c>
      <c r="N759" s="9" t="s">
        <v>167</v>
      </c>
      <c r="O759" s="9" t="s">
        <v>163</v>
      </c>
      <c r="P759" s="9" t="s">
        <v>163</v>
      </c>
      <c r="Q759" s="9" t="s">
        <v>163</v>
      </c>
      <c r="R759" s="9" t="s">
        <v>163</v>
      </c>
      <c r="S759" s="9" t="s">
        <v>163</v>
      </c>
      <c r="T759" s="9" t="s">
        <v>163</v>
      </c>
      <c r="U759" s="9" t="s">
        <v>163</v>
      </c>
      <c r="V759" s="9" t="s">
        <v>163</v>
      </c>
      <c r="W759" s="9" t="s">
        <v>163</v>
      </c>
      <c r="X759" s="9" t="s">
        <v>163</v>
      </c>
    </row>
    <row r="760" spans="1:24" x14ac:dyDescent="0.2">
      <c r="A760" s="9">
        <v>421197</v>
      </c>
      <c r="B760" s="9" t="s">
        <v>157</v>
      </c>
      <c r="D760" s="9" t="s">
        <v>167</v>
      </c>
      <c r="R760" s="9" t="s">
        <v>167</v>
      </c>
      <c r="S760" s="9" t="s">
        <v>167</v>
      </c>
      <c r="T760" s="9" t="s">
        <v>167</v>
      </c>
      <c r="U760" s="9" t="s">
        <v>167</v>
      </c>
      <c r="V760" s="9" t="s">
        <v>167</v>
      </c>
      <c r="W760" s="9" t="s">
        <v>167</v>
      </c>
      <c r="X760" s="9" t="s">
        <v>167</v>
      </c>
    </row>
    <row r="761" spans="1:24" x14ac:dyDescent="0.2">
      <c r="A761" s="9">
        <v>421239</v>
      </c>
      <c r="B761" s="9" t="s">
        <v>157</v>
      </c>
      <c r="I761" s="9" t="s">
        <v>163</v>
      </c>
      <c r="K761" s="9" t="s">
        <v>167</v>
      </c>
      <c r="N761" s="9" t="s">
        <v>163</v>
      </c>
      <c r="R761" s="9" t="s">
        <v>163</v>
      </c>
      <c r="S761" s="9" t="s">
        <v>163</v>
      </c>
      <c r="T761" s="9" t="s">
        <v>163</v>
      </c>
      <c r="W761" s="9" t="s">
        <v>163</v>
      </c>
    </row>
    <row r="762" spans="1:24" x14ac:dyDescent="0.2">
      <c r="A762" s="9">
        <v>421253</v>
      </c>
      <c r="B762" s="9" t="s">
        <v>157</v>
      </c>
      <c r="F762" s="9" t="s">
        <v>167</v>
      </c>
      <c r="H762" s="9" t="s">
        <v>163</v>
      </c>
      <c r="L762" s="9" t="s">
        <v>163</v>
      </c>
      <c r="N762" s="9" t="s">
        <v>167</v>
      </c>
      <c r="R762" s="9" t="s">
        <v>165</v>
      </c>
      <c r="S762" s="9" t="s">
        <v>163</v>
      </c>
      <c r="T762" s="9" t="s">
        <v>165</v>
      </c>
      <c r="U762" s="9" t="s">
        <v>167</v>
      </c>
      <c r="V762" s="9" t="s">
        <v>167</v>
      </c>
      <c r="W762" s="9" t="s">
        <v>163</v>
      </c>
      <c r="X762" s="9" t="s">
        <v>165</v>
      </c>
    </row>
    <row r="763" spans="1:24" x14ac:dyDescent="0.2">
      <c r="A763" s="9">
        <v>421257</v>
      </c>
      <c r="B763" s="9" t="s">
        <v>157</v>
      </c>
      <c r="J763" s="9" t="s">
        <v>165</v>
      </c>
      <c r="K763" s="9" t="s">
        <v>167</v>
      </c>
      <c r="L763" s="9" t="s">
        <v>163</v>
      </c>
      <c r="N763" s="9" t="s">
        <v>165</v>
      </c>
      <c r="O763" s="9" t="s">
        <v>165</v>
      </c>
      <c r="P763" s="9" t="s">
        <v>165</v>
      </c>
      <c r="Q763" s="9" t="s">
        <v>165</v>
      </c>
      <c r="R763" s="9" t="s">
        <v>163</v>
      </c>
      <c r="S763" s="9" t="s">
        <v>163</v>
      </c>
      <c r="T763" s="9" t="s">
        <v>163</v>
      </c>
      <c r="U763" s="9" t="s">
        <v>163</v>
      </c>
      <c r="V763" s="9" t="s">
        <v>163</v>
      </c>
      <c r="W763" s="9" t="s">
        <v>163</v>
      </c>
      <c r="X763" s="9" t="s">
        <v>163</v>
      </c>
    </row>
    <row r="764" spans="1:24" x14ac:dyDescent="0.2">
      <c r="A764" s="9">
        <v>421296</v>
      </c>
      <c r="B764" s="9" t="s">
        <v>157</v>
      </c>
      <c r="G764" s="9" t="s">
        <v>167</v>
      </c>
      <c r="L764" s="9" t="s">
        <v>167</v>
      </c>
      <c r="O764" s="9" t="s">
        <v>167</v>
      </c>
      <c r="Q764" s="9" t="s">
        <v>167</v>
      </c>
      <c r="T764" s="9" t="s">
        <v>167</v>
      </c>
    </row>
    <row r="765" spans="1:24" x14ac:dyDescent="0.2">
      <c r="A765" s="9">
        <v>421312</v>
      </c>
      <c r="B765" s="9" t="s">
        <v>157</v>
      </c>
      <c r="D765" s="9" t="s">
        <v>165</v>
      </c>
      <c r="I765" s="9" t="s">
        <v>167</v>
      </c>
      <c r="N765" s="9" t="s">
        <v>165</v>
      </c>
      <c r="O765" s="9" t="s">
        <v>163</v>
      </c>
      <c r="P765" s="9" t="s">
        <v>163</v>
      </c>
      <c r="Q765" s="9" t="s">
        <v>165</v>
      </c>
      <c r="T765" s="9" t="s">
        <v>165</v>
      </c>
      <c r="U765" s="9" t="s">
        <v>165</v>
      </c>
      <c r="W765" s="9" t="s">
        <v>163</v>
      </c>
      <c r="X765" s="9" t="s">
        <v>163</v>
      </c>
    </row>
    <row r="766" spans="1:24" x14ac:dyDescent="0.2">
      <c r="A766" s="9">
        <v>421317</v>
      </c>
      <c r="B766" s="9" t="s">
        <v>157</v>
      </c>
      <c r="G766" s="9" t="s">
        <v>167</v>
      </c>
      <c r="J766" s="9" t="s">
        <v>167</v>
      </c>
      <c r="L766" s="9" t="s">
        <v>163</v>
      </c>
      <c r="N766" s="9" t="s">
        <v>165</v>
      </c>
      <c r="O766" s="9" t="s">
        <v>167</v>
      </c>
      <c r="P766" s="9" t="s">
        <v>167</v>
      </c>
      <c r="Q766" s="9" t="s">
        <v>167</v>
      </c>
      <c r="R766" s="9" t="s">
        <v>163</v>
      </c>
      <c r="S766" s="9" t="s">
        <v>163</v>
      </c>
      <c r="T766" s="9" t="s">
        <v>165</v>
      </c>
      <c r="U766" s="9" t="s">
        <v>165</v>
      </c>
      <c r="V766" s="9" t="s">
        <v>165</v>
      </c>
      <c r="W766" s="9" t="s">
        <v>163</v>
      </c>
      <c r="X766" s="9" t="s">
        <v>163</v>
      </c>
    </row>
    <row r="767" spans="1:24" x14ac:dyDescent="0.2">
      <c r="A767" s="9">
        <v>421345</v>
      </c>
      <c r="B767" s="9" t="s">
        <v>157</v>
      </c>
      <c r="K767" s="9" t="s">
        <v>167</v>
      </c>
      <c r="P767" s="9" t="s">
        <v>165</v>
      </c>
      <c r="R767" s="9" t="s">
        <v>163</v>
      </c>
      <c r="S767" s="9" t="s">
        <v>167</v>
      </c>
      <c r="W767" s="9" t="s">
        <v>165</v>
      </c>
    </row>
    <row r="768" spans="1:24" x14ac:dyDescent="0.2">
      <c r="A768" s="9">
        <v>421350</v>
      </c>
      <c r="B768" s="9" t="s">
        <v>157</v>
      </c>
      <c r="K768" s="9" t="s">
        <v>167</v>
      </c>
      <c r="L768" s="9" t="s">
        <v>163</v>
      </c>
      <c r="R768" s="9" t="s">
        <v>163</v>
      </c>
      <c r="U768" s="9" t="s">
        <v>165</v>
      </c>
      <c r="W768" s="9" t="s">
        <v>165</v>
      </c>
    </row>
    <row r="769" spans="1:24" x14ac:dyDescent="0.2">
      <c r="A769" s="9">
        <v>421425</v>
      </c>
      <c r="B769" s="9" t="s">
        <v>157</v>
      </c>
      <c r="H769" s="9" t="s">
        <v>167</v>
      </c>
      <c r="I769" s="9" t="s">
        <v>165</v>
      </c>
      <c r="K769" s="9" t="s">
        <v>167</v>
      </c>
      <c r="L769" s="9" t="s">
        <v>163</v>
      </c>
      <c r="N769" s="9" t="s">
        <v>163</v>
      </c>
      <c r="O769" s="9" t="s">
        <v>163</v>
      </c>
      <c r="P769" s="9" t="s">
        <v>163</v>
      </c>
      <c r="Q769" s="9" t="s">
        <v>165</v>
      </c>
      <c r="R769" s="9" t="s">
        <v>163</v>
      </c>
      <c r="S769" s="9" t="s">
        <v>163</v>
      </c>
      <c r="T769" s="9" t="s">
        <v>165</v>
      </c>
      <c r="U769" s="9" t="s">
        <v>163</v>
      </c>
      <c r="V769" s="9" t="s">
        <v>163</v>
      </c>
      <c r="W769" s="9" t="s">
        <v>163</v>
      </c>
      <c r="X769" s="9" t="s">
        <v>163</v>
      </c>
    </row>
    <row r="770" spans="1:24" x14ac:dyDescent="0.2">
      <c r="A770" s="9">
        <v>421434</v>
      </c>
      <c r="B770" s="9" t="s">
        <v>157</v>
      </c>
      <c r="E770" s="9" t="s">
        <v>167</v>
      </c>
      <c r="G770" s="9" t="s">
        <v>167</v>
      </c>
      <c r="K770" s="9" t="s">
        <v>167</v>
      </c>
      <c r="N770" s="9" t="s">
        <v>167</v>
      </c>
      <c r="P770" s="9" t="s">
        <v>167</v>
      </c>
      <c r="Q770" s="9" t="s">
        <v>167</v>
      </c>
      <c r="R770" s="9" t="s">
        <v>163</v>
      </c>
      <c r="S770" s="9" t="s">
        <v>165</v>
      </c>
      <c r="T770" s="9" t="s">
        <v>167</v>
      </c>
      <c r="V770" s="9" t="s">
        <v>167</v>
      </c>
      <c r="W770" s="9" t="s">
        <v>167</v>
      </c>
      <c r="X770" s="9" t="s">
        <v>167</v>
      </c>
    </row>
    <row r="771" spans="1:24" x14ac:dyDescent="0.2">
      <c r="A771" s="9">
        <v>421449</v>
      </c>
      <c r="B771" s="9" t="s">
        <v>157</v>
      </c>
      <c r="D771" s="9" t="s">
        <v>167</v>
      </c>
      <c r="E771" s="9" t="s">
        <v>167</v>
      </c>
      <c r="G771" s="9" t="s">
        <v>167</v>
      </c>
      <c r="K771" s="9" t="s">
        <v>167</v>
      </c>
      <c r="N771" s="9" t="s">
        <v>165</v>
      </c>
      <c r="O771" s="9" t="s">
        <v>165</v>
      </c>
      <c r="P771" s="9" t="s">
        <v>165</v>
      </c>
      <c r="Q771" s="9" t="s">
        <v>165</v>
      </c>
      <c r="R771" s="9" t="s">
        <v>165</v>
      </c>
      <c r="T771" s="9" t="s">
        <v>163</v>
      </c>
      <c r="U771" s="9" t="s">
        <v>163</v>
      </c>
      <c r="V771" s="9" t="s">
        <v>163</v>
      </c>
      <c r="W771" s="9" t="s">
        <v>163</v>
      </c>
      <c r="X771" s="9" t="s">
        <v>163</v>
      </c>
    </row>
    <row r="772" spans="1:24" x14ac:dyDescent="0.2">
      <c r="A772" s="9">
        <v>421463</v>
      </c>
      <c r="B772" s="9" t="s">
        <v>157</v>
      </c>
      <c r="L772" s="9" t="s">
        <v>167</v>
      </c>
      <c r="N772" s="9" t="s">
        <v>163</v>
      </c>
      <c r="O772" s="9" t="s">
        <v>163</v>
      </c>
      <c r="P772" s="9" t="s">
        <v>163</v>
      </c>
      <c r="Q772" s="9" t="s">
        <v>163</v>
      </c>
      <c r="R772" s="9" t="s">
        <v>163</v>
      </c>
      <c r="S772" s="9" t="s">
        <v>163</v>
      </c>
      <c r="T772" s="9" t="s">
        <v>163</v>
      </c>
      <c r="U772" s="9" t="s">
        <v>163</v>
      </c>
      <c r="V772" s="9" t="s">
        <v>163</v>
      </c>
      <c r="W772" s="9" t="s">
        <v>163</v>
      </c>
      <c r="X772" s="9" t="s">
        <v>163</v>
      </c>
    </row>
    <row r="773" spans="1:24" x14ac:dyDescent="0.2">
      <c r="A773" s="9">
        <v>421476</v>
      </c>
      <c r="B773" s="9" t="s">
        <v>157</v>
      </c>
      <c r="E773" s="9" t="s">
        <v>167</v>
      </c>
      <c r="K773" s="9" t="s">
        <v>167</v>
      </c>
      <c r="M773" s="9" t="s">
        <v>167</v>
      </c>
      <c r="N773" s="9" t="s">
        <v>165</v>
      </c>
      <c r="O773" s="9" t="s">
        <v>167</v>
      </c>
      <c r="P773" s="9" t="s">
        <v>167</v>
      </c>
      <c r="Q773" s="9" t="s">
        <v>167</v>
      </c>
      <c r="R773" s="9" t="s">
        <v>167</v>
      </c>
      <c r="T773" s="9" t="s">
        <v>165</v>
      </c>
      <c r="U773" s="9" t="s">
        <v>163</v>
      </c>
      <c r="V773" s="9" t="s">
        <v>165</v>
      </c>
      <c r="W773" s="9" t="s">
        <v>165</v>
      </c>
      <c r="X773" s="9" t="s">
        <v>165</v>
      </c>
    </row>
    <row r="774" spans="1:24" x14ac:dyDescent="0.2">
      <c r="A774" s="9">
        <v>421503</v>
      </c>
      <c r="B774" s="9" t="s">
        <v>157</v>
      </c>
      <c r="I774" s="9" t="s">
        <v>165</v>
      </c>
      <c r="N774" s="9" t="s">
        <v>165</v>
      </c>
      <c r="P774" s="9" t="s">
        <v>167</v>
      </c>
      <c r="T774" s="9" t="s">
        <v>167</v>
      </c>
      <c r="U774" s="9" t="s">
        <v>167</v>
      </c>
      <c r="X774" s="9" t="s">
        <v>167</v>
      </c>
    </row>
    <row r="775" spans="1:24" x14ac:dyDescent="0.2">
      <c r="A775" s="9">
        <v>421504</v>
      </c>
      <c r="B775" s="9" t="s">
        <v>157</v>
      </c>
      <c r="F775" s="9" t="s">
        <v>167</v>
      </c>
      <c r="K775" s="9" t="s">
        <v>167</v>
      </c>
      <c r="L775" s="9" t="s">
        <v>165</v>
      </c>
      <c r="M775" s="9" t="s">
        <v>167</v>
      </c>
      <c r="N775" s="9" t="s">
        <v>165</v>
      </c>
      <c r="O775" s="9" t="s">
        <v>163</v>
      </c>
      <c r="P775" s="9" t="s">
        <v>163</v>
      </c>
      <c r="Q775" s="9" t="s">
        <v>163</v>
      </c>
      <c r="R775" s="9" t="s">
        <v>163</v>
      </c>
      <c r="T775" s="9" t="s">
        <v>163</v>
      </c>
      <c r="U775" s="9" t="s">
        <v>163</v>
      </c>
      <c r="V775" s="9" t="s">
        <v>163</v>
      </c>
      <c r="W775" s="9" t="s">
        <v>163</v>
      </c>
      <c r="X775" s="9" t="s">
        <v>163</v>
      </c>
    </row>
    <row r="776" spans="1:24" x14ac:dyDescent="0.2">
      <c r="A776" s="9">
        <v>421514</v>
      </c>
      <c r="B776" s="9" t="s">
        <v>157</v>
      </c>
      <c r="D776" s="9" t="s">
        <v>167</v>
      </c>
      <c r="E776" s="9" t="s">
        <v>167</v>
      </c>
      <c r="K776" s="9" t="s">
        <v>167</v>
      </c>
      <c r="M776" s="9" t="s">
        <v>167</v>
      </c>
      <c r="N776" s="9" t="s">
        <v>163</v>
      </c>
      <c r="O776" s="9" t="s">
        <v>163</v>
      </c>
      <c r="P776" s="9" t="s">
        <v>163</v>
      </c>
      <c r="Q776" s="9" t="s">
        <v>163</v>
      </c>
      <c r="R776" s="9" t="s">
        <v>163</v>
      </c>
      <c r="S776" s="9" t="s">
        <v>163</v>
      </c>
      <c r="T776" s="9" t="s">
        <v>163</v>
      </c>
      <c r="U776" s="9" t="s">
        <v>163</v>
      </c>
      <c r="V776" s="9" t="s">
        <v>163</v>
      </c>
      <c r="W776" s="9" t="s">
        <v>163</v>
      </c>
      <c r="X776" s="9" t="s">
        <v>163</v>
      </c>
    </row>
    <row r="777" spans="1:24" x14ac:dyDescent="0.2">
      <c r="A777" s="9">
        <v>421533</v>
      </c>
      <c r="B777" s="9" t="s">
        <v>157</v>
      </c>
      <c r="E777" s="9" t="s">
        <v>167</v>
      </c>
      <c r="H777" s="9" t="s">
        <v>167</v>
      </c>
      <c r="K777" s="9" t="s">
        <v>167</v>
      </c>
      <c r="O777" s="9" t="s">
        <v>167</v>
      </c>
      <c r="S777" s="9" t="s">
        <v>167</v>
      </c>
      <c r="T777" s="9" t="s">
        <v>167</v>
      </c>
      <c r="U777" s="9" t="s">
        <v>167</v>
      </c>
      <c r="V777" s="9" t="s">
        <v>167</v>
      </c>
      <c r="W777" s="9" t="s">
        <v>167</v>
      </c>
      <c r="X777" s="9" t="s">
        <v>167</v>
      </c>
    </row>
    <row r="778" spans="1:24" x14ac:dyDescent="0.2">
      <c r="A778" s="9">
        <v>421538</v>
      </c>
      <c r="B778" s="9" t="s">
        <v>157</v>
      </c>
      <c r="H778" s="9" t="s">
        <v>165</v>
      </c>
      <c r="J778" s="9" t="s">
        <v>167</v>
      </c>
      <c r="L778" s="9" t="s">
        <v>163</v>
      </c>
      <c r="P778" s="9" t="s">
        <v>167</v>
      </c>
      <c r="R778" s="9" t="s">
        <v>163</v>
      </c>
      <c r="S778" s="9" t="s">
        <v>163</v>
      </c>
      <c r="T778" s="9" t="s">
        <v>163</v>
      </c>
      <c r="U778" s="9" t="s">
        <v>165</v>
      </c>
      <c r="W778" s="9" t="s">
        <v>165</v>
      </c>
    </row>
    <row r="779" spans="1:24" x14ac:dyDescent="0.2">
      <c r="A779" s="9">
        <v>421540</v>
      </c>
      <c r="B779" s="9" t="s">
        <v>157</v>
      </c>
      <c r="E779" s="9" t="s">
        <v>167</v>
      </c>
      <c r="P779" s="9" t="s">
        <v>167</v>
      </c>
      <c r="S779" s="9" t="s">
        <v>167</v>
      </c>
      <c r="T779" s="9" t="s">
        <v>167</v>
      </c>
      <c r="W779" s="9" t="s">
        <v>167</v>
      </c>
    </row>
    <row r="780" spans="1:24" x14ac:dyDescent="0.2">
      <c r="A780" s="9">
        <v>421548</v>
      </c>
      <c r="B780" s="9" t="s">
        <v>157</v>
      </c>
      <c r="K780" s="9" t="s">
        <v>167</v>
      </c>
      <c r="L780" s="9" t="s">
        <v>167</v>
      </c>
      <c r="N780" s="9" t="s">
        <v>167</v>
      </c>
      <c r="O780" s="9" t="s">
        <v>167</v>
      </c>
      <c r="P780" s="9" t="s">
        <v>165</v>
      </c>
      <c r="Q780" s="9" t="s">
        <v>165</v>
      </c>
      <c r="R780" s="9" t="s">
        <v>163</v>
      </c>
      <c r="T780" s="9" t="s">
        <v>165</v>
      </c>
      <c r="U780" s="9" t="s">
        <v>165</v>
      </c>
      <c r="V780" s="9" t="s">
        <v>165</v>
      </c>
      <c r="W780" s="9" t="s">
        <v>167</v>
      </c>
      <c r="X780" s="9" t="s">
        <v>167</v>
      </c>
    </row>
    <row r="781" spans="1:24" x14ac:dyDescent="0.2">
      <c r="A781" s="9">
        <v>421584</v>
      </c>
      <c r="B781" s="9" t="s">
        <v>157</v>
      </c>
      <c r="I781" s="9" t="s">
        <v>167</v>
      </c>
      <c r="K781" s="9" t="s">
        <v>167</v>
      </c>
      <c r="L781" s="9" t="s">
        <v>167</v>
      </c>
      <c r="M781" s="9" t="s">
        <v>167</v>
      </c>
      <c r="N781" s="9" t="s">
        <v>165</v>
      </c>
      <c r="P781" s="9" t="s">
        <v>163</v>
      </c>
      <c r="Q781" s="9" t="s">
        <v>163</v>
      </c>
      <c r="R781" s="9" t="s">
        <v>163</v>
      </c>
      <c r="S781" s="9" t="s">
        <v>165</v>
      </c>
      <c r="T781" s="9" t="s">
        <v>163</v>
      </c>
      <c r="U781" s="9" t="s">
        <v>163</v>
      </c>
      <c r="V781" s="9" t="s">
        <v>163</v>
      </c>
      <c r="W781" s="9" t="s">
        <v>163</v>
      </c>
      <c r="X781" s="9" t="s">
        <v>163</v>
      </c>
    </row>
    <row r="782" spans="1:24" x14ac:dyDescent="0.2">
      <c r="A782" s="9">
        <v>421595</v>
      </c>
      <c r="B782" s="9" t="s">
        <v>157</v>
      </c>
      <c r="H782" s="9" t="s">
        <v>167</v>
      </c>
      <c r="I782" s="9" t="s">
        <v>167</v>
      </c>
      <c r="L782" s="9" t="s">
        <v>163</v>
      </c>
      <c r="M782" s="9" t="s">
        <v>167</v>
      </c>
      <c r="N782" s="9" t="s">
        <v>165</v>
      </c>
      <c r="P782" s="9" t="s">
        <v>165</v>
      </c>
      <c r="Q782" s="9" t="s">
        <v>165</v>
      </c>
      <c r="R782" s="9" t="s">
        <v>163</v>
      </c>
      <c r="S782" s="9" t="s">
        <v>163</v>
      </c>
      <c r="T782" s="9" t="s">
        <v>165</v>
      </c>
      <c r="U782" s="9" t="s">
        <v>163</v>
      </c>
      <c r="V782" s="9" t="s">
        <v>165</v>
      </c>
      <c r="W782" s="9" t="s">
        <v>165</v>
      </c>
      <c r="X782" s="9" t="s">
        <v>163</v>
      </c>
    </row>
    <row r="783" spans="1:24" x14ac:dyDescent="0.2">
      <c r="A783" s="9">
        <v>421619</v>
      </c>
      <c r="B783" s="9" t="s">
        <v>157</v>
      </c>
      <c r="L783" s="9" t="s">
        <v>167</v>
      </c>
      <c r="M783" s="9" t="s">
        <v>167</v>
      </c>
      <c r="P783" s="9" t="s">
        <v>167</v>
      </c>
      <c r="R783" s="9" t="s">
        <v>167</v>
      </c>
      <c r="T783" s="9" t="s">
        <v>165</v>
      </c>
      <c r="V783" s="9" t="s">
        <v>167</v>
      </c>
      <c r="W783" s="9" t="s">
        <v>165</v>
      </c>
      <c r="X783" s="9" t="s">
        <v>167</v>
      </c>
    </row>
    <row r="784" spans="1:24" x14ac:dyDescent="0.2">
      <c r="A784" s="9">
        <v>421626</v>
      </c>
      <c r="B784" s="9" t="s">
        <v>157</v>
      </c>
      <c r="C784" s="9" t="s">
        <v>167</v>
      </c>
      <c r="I784" s="9" t="s">
        <v>167</v>
      </c>
      <c r="K784" s="9" t="s">
        <v>167</v>
      </c>
      <c r="L784" s="9" t="s">
        <v>167</v>
      </c>
      <c r="O784" s="9" t="s">
        <v>165</v>
      </c>
      <c r="P784" s="9" t="s">
        <v>165</v>
      </c>
      <c r="Q784" s="9" t="s">
        <v>165</v>
      </c>
      <c r="R784" s="9" t="s">
        <v>165</v>
      </c>
      <c r="S784" s="9" t="s">
        <v>167</v>
      </c>
      <c r="T784" s="9" t="s">
        <v>165</v>
      </c>
      <c r="U784" s="9" t="s">
        <v>165</v>
      </c>
      <c r="V784" s="9" t="s">
        <v>165</v>
      </c>
      <c r="W784" s="9" t="s">
        <v>165</v>
      </c>
      <c r="X784" s="9" t="s">
        <v>165</v>
      </c>
    </row>
    <row r="785" spans="1:24" x14ac:dyDescent="0.2">
      <c r="A785" s="9">
        <v>421631</v>
      </c>
      <c r="B785" s="9" t="s">
        <v>157</v>
      </c>
      <c r="D785" s="9" t="s">
        <v>165</v>
      </c>
      <c r="N785" s="9" t="s">
        <v>167</v>
      </c>
      <c r="P785" s="9" t="s">
        <v>165</v>
      </c>
      <c r="R785" s="9" t="s">
        <v>165</v>
      </c>
      <c r="U785" s="9" t="s">
        <v>165</v>
      </c>
      <c r="W785" s="9" t="s">
        <v>165</v>
      </c>
      <c r="X785" s="9" t="s">
        <v>165</v>
      </c>
    </row>
    <row r="786" spans="1:24" x14ac:dyDescent="0.2">
      <c r="A786" s="9">
        <v>421635</v>
      </c>
      <c r="B786" s="9" t="s">
        <v>157</v>
      </c>
      <c r="J786" s="9" t="s">
        <v>163</v>
      </c>
      <c r="M786" s="9" t="s">
        <v>163</v>
      </c>
      <c r="N786" s="9" t="s">
        <v>167</v>
      </c>
      <c r="T786" s="9" t="s">
        <v>167</v>
      </c>
      <c r="U786" s="9" t="s">
        <v>167</v>
      </c>
      <c r="V786" s="9" t="s">
        <v>167</v>
      </c>
      <c r="W786" s="9" t="s">
        <v>167</v>
      </c>
    </row>
    <row r="787" spans="1:24" x14ac:dyDescent="0.2">
      <c r="A787" s="9">
        <v>421693</v>
      </c>
      <c r="B787" s="9" t="s">
        <v>157</v>
      </c>
      <c r="K787" s="9" t="s">
        <v>167</v>
      </c>
      <c r="Q787" s="9" t="s">
        <v>167</v>
      </c>
      <c r="R787" s="9" t="s">
        <v>165</v>
      </c>
      <c r="T787" s="9" t="s">
        <v>167</v>
      </c>
      <c r="X787" s="9" t="s">
        <v>167</v>
      </c>
    </row>
    <row r="788" spans="1:24" x14ac:dyDescent="0.2">
      <c r="A788" s="9">
        <v>421705</v>
      </c>
      <c r="B788" s="9" t="s">
        <v>157</v>
      </c>
      <c r="G788" s="9" t="s">
        <v>165</v>
      </c>
      <c r="J788" s="9" t="s">
        <v>167</v>
      </c>
      <c r="L788" s="9" t="s">
        <v>163</v>
      </c>
      <c r="M788" s="9" t="s">
        <v>167</v>
      </c>
      <c r="N788" s="9" t="s">
        <v>167</v>
      </c>
      <c r="O788" s="9" t="s">
        <v>167</v>
      </c>
      <c r="P788" s="9" t="s">
        <v>163</v>
      </c>
      <c r="Q788" s="9" t="s">
        <v>167</v>
      </c>
      <c r="R788" s="9" t="s">
        <v>163</v>
      </c>
      <c r="S788" s="9" t="s">
        <v>167</v>
      </c>
      <c r="T788" s="9" t="s">
        <v>165</v>
      </c>
      <c r="U788" s="9" t="s">
        <v>167</v>
      </c>
      <c r="V788" s="9" t="s">
        <v>167</v>
      </c>
      <c r="W788" s="9" t="s">
        <v>167</v>
      </c>
      <c r="X788" s="9" t="s">
        <v>165</v>
      </c>
    </row>
    <row r="789" spans="1:24" x14ac:dyDescent="0.2">
      <c r="A789" s="9">
        <v>421721</v>
      </c>
      <c r="B789" s="9" t="s">
        <v>157</v>
      </c>
      <c r="N789" s="9" t="s">
        <v>165</v>
      </c>
      <c r="P789" s="9" t="s">
        <v>165</v>
      </c>
      <c r="T789" s="9" t="s">
        <v>163</v>
      </c>
      <c r="U789" s="9" t="s">
        <v>163</v>
      </c>
      <c r="V789" s="9" t="s">
        <v>163</v>
      </c>
      <c r="W789" s="9" t="s">
        <v>163</v>
      </c>
      <c r="X789" s="9" t="s">
        <v>163</v>
      </c>
    </row>
    <row r="790" spans="1:24" x14ac:dyDescent="0.2">
      <c r="A790" s="9">
        <v>421727</v>
      </c>
      <c r="B790" s="9" t="s">
        <v>157</v>
      </c>
      <c r="J790" s="9" t="s">
        <v>167</v>
      </c>
      <c r="L790" s="9" t="s">
        <v>163</v>
      </c>
      <c r="M790" s="9" t="s">
        <v>167</v>
      </c>
      <c r="N790" s="9" t="s">
        <v>163</v>
      </c>
      <c r="O790" s="9" t="s">
        <v>165</v>
      </c>
      <c r="P790" s="9" t="s">
        <v>163</v>
      </c>
      <c r="R790" s="9" t="s">
        <v>163</v>
      </c>
      <c r="T790" s="9" t="s">
        <v>167</v>
      </c>
      <c r="U790" s="9" t="s">
        <v>165</v>
      </c>
      <c r="V790" s="9" t="s">
        <v>165</v>
      </c>
      <c r="W790" s="9" t="s">
        <v>163</v>
      </c>
    </row>
    <row r="791" spans="1:24" x14ac:dyDescent="0.2">
      <c r="A791" s="9">
        <v>421731</v>
      </c>
      <c r="B791" s="9" t="s">
        <v>157</v>
      </c>
      <c r="L791" s="9" t="s">
        <v>165</v>
      </c>
      <c r="Q791" s="9" t="s">
        <v>167</v>
      </c>
      <c r="S791" s="9" t="s">
        <v>167</v>
      </c>
      <c r="T791" s="9" t="s">
        <v>167</v>
      </c>
      <c r="U791" s="9" t="s">
        <v>167</v>
      </c>
      <c r="X791" s="9" t="s">
        <v>167</v>
      </c>
    </row>
    <row r="792" spans="1:24" x14ac:dyDescent="0.2">
      <c r="A792" s="9">
        <v>421736</v>
      </c>
      <c r="B792" s="9" t="s">
        <v>157</v>
      </c>
      <c r="F792" s="9" t="s">
        <v>167</v>
      </c>
      <c r="K792" s="9" t="s">
        <v>165</v>
      </c>
      <c r="N792" s="9" t="s">
        <v>167</v>
      </c>
      <c r="P792" s="9" t="s">
        <v>163</v>
      </c>
      <c r="Q792" s="9" t="s">
        <v>167</v>
      </c>
      <c r="R792" s="9" t="s">
        <v>167</v>
      </c>
      <c r="S792" s="9" t="s">
        <v>163</v>
      </c>
      <c r="T792" s="9" t="s">
        <v>165</v>
      </c>
      <c r="U792" s="9" t="s">
        <v>165</v>
      </c>
      <c r="V792" s="9" t="s">
        <v>165</v>
      </c>
      <c r="W792" s="9" t="s">
        <v>165</v>
      </c>
    </row>
    <row r="793" spans="1:24" x14ac:dyDescent="0.2">
      <c r="A793" s="9">
        <v>421742</v>
      </c>
      <c r="B793" s="9" t="s">
        <v>157</v>
      </c>
      <c r="I793" s="9" t="s">
        <v>163</v>
      </c>
      <c r="K793" s="9" t="s">
        <v>165</v>
      </c>
      <c r="L793" s="9" t="s">
        <v>163</v>
      </c>
      <c r="M793" s="9" t="s">
        <v>163</v>
      </c>
      <c r="N793" s="9" t="s">
        <v>163</v>
      </c>
      <c r="O793" s="9" t="s">
        <v>163</v>
      </c>
      <c r="R793" s="9" t="s">
        <v>163</v>
      </c>
      <c r="S793" s="9" t="s">
        <v>163</v>
      </c>
      <c r="T793" s="9" t="s">
        <v>163</v>
      </c>
      <c r="U793" s="9" t="s">
        <v>163</v>
      </c>
      <c r="W793" s="9" t="s">
        <v>163</v>
      </c>
    </row>
    <row r="794" spans="1:24" x14ac:dyDescent="0.2">
      <c r="A794" s="9">
        <v>421743</v>
      </c>
      <c r="B794" s="9" t="s">
        <v>157</v>
      </c>
      <c r="H794" s="9" t="s">
        <v>167</v>
      </c>
      <c r="L794" s="9" t="s">
        <v>163</v>
      </c>
      <c r="N794" s="9" t="s">
        <v>165</v>
      </c>
      <c r="O794" s="9" t="s">
        <v>165</v>
      </c>
      <c r="R794" s="9" t="s">
        <v>163</v>
      </c>
      <c r="S794" s="9" t="s">
        <v>163</v>
      </c>
      <c r="T794" s="9" t="s">
        <v>165</v>
      </c>
      <c r="U794" s="9" t="s">
        <v>165</v>
      </c>
      <c r="V794" s="9" t="s">
        <v>165</v>
      </c>
      <c r="W794" s="9" t="s">
        <v>167</v>
      </c>
    </row>
    <row r="795" spans="1:24" x14ac:dyDescent="0.2">
      <c r="A795" s="9">
        <v>421750</v>
      </c>
      <c r="B795" s="9" t="s">
        <v>157</v>
      </c>
      <c r="K795" s="9" t="s">
        <v>167</v>
      </c>
      <c r="N795" s="9" t="s">
        <v>167</v>
      </c>
      <c r="O795" s="9" t="s">
        <v>167</v>
      </c>
      <c r="P795" s="9" t="s">
        <v>167</v>
      </c>
      <c r="Q795" s="9" t="s">
        <v>167</v>
      </c>
      <c r="R795" s="9" t="s">
        <v>167</v>
      </c>
      <c r="T795" s="9" t="s">
        <v>167</v>
      </c>
      <c r="U795" s="9" t="s">
        <v>165</v>
      </c>
      <c r="V795" s="9" t="s">
        <v>165</v>
      </c>
      <c r="W795" s="9" t="s">
        <v>165</v>
      </c>
      <c r="X795" s="9" t="s">
        <v>165</v>
      </c>
    </row>
    <row r="796" spans="1:24" x14ac:dyDescent="0.2">
      <c r="A796" s="9">
        <v>421759</v>
      </c>
      <c r="B796" s="9" t="s">
        <v>157</v>
      </c>
      <c r="I796" s="9" t="s">
        <v>167</v>
      </c>
      <c r="J796" s="9" t="s">
        <v>167</v>
      </c>
      <c r="K796" s="9" t="s">
        <v>167</v>
      </c>
      <c r="L796" s="9" t="s">
        <v>163</v>
      </c>
      <c r="N796" s="9" t="s">
        <v>167</v>
      </c>
      <c r="O796" s="9" t="s">
        <v>167</v>
      </c>
      <c r="R796" s="9" t="s">
        <v>163</v>
      </c>
      <c r="S796" s="9" t="s">
        <v>163</v>
      </c>
      <c r="T796" s="9" t="s">
        <v>163</v>
      </c>
      <c r="U796" s="9" t="s">
        <v>163</v>
      </c>
      <c r="W796" s="9" t="s">
        <v>163</v>
      </c>
    </row>
    <row r="797" spans="1:24" x14ac:dyDescent="0.2">
      <c r="A797" s="9">
        <v>421777</v>
      </c>
      <c r="B797" s="9" t="s">
        <v>157</v>
      </c>
      <c r="H797" s="9" t="s">
        <v>167</v>
      </c>
      <c r="I797" s="9" t="s">
        <v>167</v>
      </c>
      <c r="K797" s="9" t="s">
        <v>167</v>
      </c>
      <c r="L797" s="9" t="s">
        <v>167</v>
      </c>
      <c r="N797" s="9" t="s">
        <v>165</v>
      </c>
      <c r="O797" s="9" t="s">
        <v>165</v>
      </c>
      <c r="P797" s="9" t="s">
        <v>165</v>
      </c>
      <c r="Q797" s="9" t="s">
        <v>163</v>
      </c>
      <c r="R797" s="9" t="s">
        <v>163</v>
      </c>
      <c r="S797" s="9" t="s">
        <v>163</v>
      </c>
      <c r="T797" s="9" t="s">
        <v>165</v>
      </c>
      <c r="U797" s="9" t="s">
        <v>165</v>
      </c>
      <c r="V797" s="9" t="s">
        <v>163</v>
      </c>
      <c r="W797" s="9" t="s">
        <v>163</v>
      </c>
      <c r="X797" s="9" t="s">
        <v>163</v>
      </c>
    </row>
    <row r="798" spans="1:24" x14ac:dyDescent="0.2">
      <c r="A798" s="9">
        <v>421814</v>
      </c>
      <c r="B798" s="9" t="s">
        <v>157</v>
      </c>
      <c r="L798" s="9" t="s">
        <v>167</v>
      </c>
      <c r="N798" s="9" t="s">
        <v>167</v>
      </c>
      <c r="P798" s="9" t="s">
        <v>167</v>
      </c>
      <c r="Q798" s="9" t="s">
        <v>163</v>
      </c>
      <c r="R798" s="9" t="s">
        <v>163</v>
      </c>
      <c r="S798" s="9" t="s">
        <v>165</v>
      </c>
      <c r="T798" s="9" t="s">
        <v>163</v>
      </c>
      <c r="U798" s="9" t="s">
        <v>165</v>
      </c>
    </row>
    <row r="799" spans="1:24" x14ac:dyDescent="0.2">
      <c r="A799" s="9">
        <v>421844</v>
      </c>
      <c r="B799" s="9" t="s">
        <v>157</v>
      </c>
      <c r="D799" s="9" t="s">
        <v>165</v>
      </c>
      <c r="I799" s="9" t="s">
        <v>165</v>
      </c>
      <c r="J799" s="9" t="s">
        <v>163</v>
      </c>
      <c r="L799" s="9" t="s">
        <v>163</v>
      </c>
      <c r="N799" s="9" t="s">
        <v>163</v>
      </c>
      <c r="O799" s="9" t="s">
        <v>163</v>
      </c>
      <c r="P799" s="9" t="s">
        <v>163</v>
      </c>
      <c r="Q799" s="9" t="s">
        <v>165</v>
      </c>
      <c r="R799" s="9" t="s">
        <v>163</v>
      </c>
      <c r="S799" s="9" t="s">
        <v>163</v>
      </c>
      <c r="T799" s="9" t="s">
        <v>163</v>
      </c>
      <c r="U799" s="9" t="s">
        <v>163</v>
      </c>
      <c r="V799" s="9" t="s">
        <v>163</v>
      </c>
      <c r="W799" s="9" t="s">
        <v>163</v>
      </c>
      <c r="X799" s="9" t="s">
        <v>163</v>
      </c>
    </row>
    <row r="800" spans="1:24" x14ac:dyDescent="0.2">
      <c r="A800" s="9">
        <v>421846</v>
      </c>
      <c r="B800" s="9" t="s">
        <v>157</v>
      </c>
      <c r="H800" s="9" t="s">
        <v>167</v>
      </c>
      <c r="N800" s="9" t="s">
        <v>167</v>
      </c>
      <c r="P800" s="9" t="s">
        <v>167</v>
      </c>
      <c r="R800" s="9" t="s">
        <v>163</v>
      </c>
      <c r="S800" s="9" t="s">
        <v>163</v>
      </c>
      <c r="T800" s="9" t="s">
        <v>167</v>
      </c>
      <c r="V800" s="9" t="s">
        <v>167</v>
      </c>
      <c r="W800" s="9" t="s">
        <v>165</v>
      </c>
    </row>
    <row r="801" spans="1:24" x14ac:dyDescent="0.2">
      <c r="A801" s="9">
        <v>421848</v>
      </c>
      <c r="B801" s="9" t="s">
        <v>157</v>
      </c>
      <c r="F801" s="9" t="s">
        <v>167</v>
      </c>
      <c r="H801" s="9" t="s">
        <v>165</v>
      </c>
      <c r="L801" s="9" t="s">
        <v>163</v>
      </c>
      <c r="M801" s="9" t="s">
        <v>167</v>
      </c>
      <c r="N801" s="9" t="s">
        <v>165</v>
      </c>
      <c r="P801" s="9" t="s">
        <v>165</v>
      </c>
      <c r="Q801" s="9" t="s">
        <v>163</v>
      </c>
      <c r="R801" s="9" t="s">
        <v>163</v>
      </c>
      <c r="S801" s="9" t="s">
        <v>163</v>
      </c>
      <c r="T801" s="9" t="s">
        <v>163</v>
      </c>
      <c r="U801" s="9" t="s">
        <v>167</v>
      </c>
      <c r="V801" s="9" t="s">
        <v>163</v>
      </c>
      <c r="W801" s="9" t="s">
        <v>163</v>
      </c>
      <c r="X801" s="9" t="s">
        <v>163</v>
      </c>
    </row>
    <row r="802" spans="1:24" x14ac:dyDescent="0.2">
      <c r="A802" s="9">
        <v>421859</v>
      </c>
      <c r="B802" s="9" t="s">
        <v>157</v>
      </c>
      <c r="H802" s="9" t="s">
        <v>167</v>
      </c>
      <c r="K802" s="9" t="s">
        <v>167</v>
      </c>
      <c r="L802" s="9" t="s">
        <v>167</v>
      </c>
      <c r="O802" s="9" t="s">
        <v>167</v>
      </c>
      <c r="Q802" s="9" t="s">
        <v>165</v>
      </c>
      <c r="R802" s="9" t="s">
        <v>163</v>
      </c>
      <c r="S802" s="9" t="s">
        <v>163</v>
      </c>
      <c r="T802" s="9" t="s">
        <v>163</v>
      </c>
      <c r="V802" s="9" t="s">
        <v>167</v>
      </c>
      <c r="W802" s="9" t="s">
        <v>165</v>
      </c>
    </row>
    <row r="803" spans="1:24" x14ac:dyDescent="0.2">
      <c r="A803" s="9">
        <v>421903</v>
      </c>
      <c r="B803" s="9" t="s">
        <v>157</v>
      </c>
      <c r="E803" s="9" t="s">
        <v>167</v>
      </c>
      <c r="F803" s="9" t="s">
        <v>167</v>
      </c>
      <c r="K803" s="9" t="s">
        <v>167</v>
      </c>
      <c r="L803" s="9" t="s">
        <v>167</v>
      </c>
      <c r="N803" s="9" t="s">
        <v>167</v>
      </c>
      <c r="P803" s="9" t="s">
        <v>167</v>
      </c>
      <c r="Q803" s="9" t="s">
        <v>167</v>
      </c>
      <c r="R803" s="9" t="s">
        <v>167</v>
      </c>
      <c r="S803" s="9" t="s">
        <v>167</v>
      </c>
      <c r="T803" s="9" t="s">
        <v>165</v>
      </c>
      <c r="U803" s="9" t="s">
        <v>165</v>
      </c>
      <c r="V803" s="9" t="s">
        <v>165</v>
      </c>
      <c r="W803" s="9" t="s">
        <v>165</v>
      </c>
      <c r="X803" s="9" t="s">
        <v>165</v>
      </c>
    </row>
    <row r="804" spans="1:24" x14ac:dyDescent="0.2">
      <c r="A804" s="9">
        <v>421909</v>
      </c>
      <c r="B804" s="9" t="s">
        <v>157</v>
      </c>
      <c r="D804" s="9" t="s">
        <v>167</v>
      </c>
      <c r="J804" s="9" t="s">
        <v>167</v>
      </c>
      <c r="L804" s="9" t="s">
        <v>165</v>
      </c>
      <c r="N804" s="9" t="s">
        <v>167</v>
      </c>
      <c r="P804" s="9" t="s">
        <v>165</v>
      </c>
      <c r="Q804" s="9" t="s">
        <v>165</v>
      </c>
      <c r="R804" s="9" t="s">
        <v>163</v>
      </c>
      <c r="T804" s="9" t="s">
        <v>163</v>
      </c>
      <c r="U804" s="9" t="s">
        <v>163</v>
      </c>
      <c r="V804" s="9" t="s">
        <v>163</v>
      </c>
      <c r="W804" s="9" t="s">
        <v>163</v>
      </c>
      <c r="X804" s="9" t="s">
        <v>167</v>
      </c>
    </row>
    <row r="805" spans="1:24" x14ac:dyDescent="0.2">
      <c r="A805" s="9">
        <v>421929</v>
      </c>
      <c r="B805" s="9" t="s">
        <v>157</v>
      </c>
      <c r="G805" s="9" t="s">
        <v>167</v>
      </c>
      <c r="H805" s="9" t="s">
        <v>167</v>
      </c>
      <c r="J805" s="9" t="s">
        <v>165</v>
      </c>
      <c r="L805" s="9" t="s">
        <v>165</v>
      </c>
      <c r="N805" s="9" t="s">
        <v>165</v>
      </c>
      <c r="P805" s="9" t="s">
        <v>165</v>
      </c>
      <c r="Q805" s="9" t="s">
        <v>165</v>
      </c>
      <c r="R805" s="9" t="s">
        <v>163</v>
      </c>
      <c r="S805" s="9" t="s">
        <v>165</v>
      </c>
      <c r="X805" s="9" t="s">
        <v>165</v>
      </c>
    </row>
    <row r="806" spans="1:24" x14ac:dyDescent="0.2">
      <c r="A806" s="9">
        <v>421992</v>
      </c>
      <c r="B806" s="9" t="s">
        <v>157</v>
      </c>
      <c r="E806" s="9" t="s">
        <v>167</v>
      </c>
      <c r="G806" s="9" t="s">
        <v>167</v>
      </c>
      <c r="K806" s="9" t="s">
        <v>167</v>
      </c>
      <c r="N806" s="9" t="s">
        <v>167</v>
      </c>
      <c r="Q806" s="9" t="s">
        <v>167</v>
      </c>
      <c r="R806" s="9" t="s">
        <v>163</v>
      </c>
      <c r="S806" s="9" t="s">
        <v>163</v>
      </c>
      <c r="T806" s="9" t="s">
        <v>165</v>
      </c>
      <c r="U806" s="9" t="s">
        <v>165</v>
      </c>
      <c r="V806" s="9" t="s">
        <v>165</v>
      </c>
      <c r="W806" s="9" t="s">
        <v>165</v>
      </c>
      <c r="X806" s="9" t="s">
        <v>165</v>
      </c>
    </row>
    <row r="807" spans="1:24" x14ac:dyDescent="0.2">
      <c r="A807" s="9">
        <v>422001</v>
      </c>
      <c r="B807" s="9" t="s">
        <v>157</v>
      </c>
      <c r="G807" s="9" t="s">
        <v>165</v>
      </c>
      <c r="L807" s="9" t="s">
        <v>165</v>
      </c>
      <c r="M807" s="9" t="s">
        <v>165</v>
      </c>
      <c r="N807" s="9" t="s">
        <v>163</v>
      </c>
      <c r="O807" s="9" t="s">
        <v>163</v>
      </c>
      <c r="P807" s="9" t="s">
        <v>163</v>
      </c>
      <c r="Q807" s="9" t="s">
        <v>163</v>
      </c>
      <c r="R807" s="9" t="s">
        <v>163</v>
      </c>
      <c r="S807" s="9" t="s">
        <v>163</v>
      </c>
      <c r="T807" s="9" t="s">
        <v>163</v>
      </c>
      <c r="U807" s="9" t="s">
        <v>163</v>
      </c>
      <c r="V807" s="9" t="s">
        <v>163</v>
      </c>
      <c r="W807" s="9" t="s">
        <v>163</v>
      </c>
      <c r="X807" s="9" t="s">
        <v>163</v>
      </c>
    </row>
    <row r="808" spans="1:24" x14ac:dyDescent="0.2">
      <c r="A808" s="9">
        <v>422004</v>
      </c>
      <c r="B808" s="9" t="s">
        <v>157</v>
      </c>
      <c r="E808" s="9" t="s">
        <v>167</v>
      </c>
      <c r="G808" s="9" t="s">
        <v>165</v>
      </c>
      <c r="J808" s="9" t="s">
        <v>167</v>
      </c>
      <c r="N808" s="9" t="s">
        <v>167</v>
      </c>
      <c r="O808" s="9" t="s">
        <v>167</v>
      </c>
      <c r="P808" s="9" t="s">
        <v>167</v>
      </c>
      <c r="Q808" s="9" t="s">
        <v>167</v>
      </c>
      <c r="R808" s="9" t="s">
        <v>165</v>
      </c>
      <c r="U808" s="9" t="s">
        <v>163</v>
      </c>
      <c r="V808" s="9" t="s">
        <v>167</v>
      </c>
      <c r="W808" s="9" t="s">
        <v>165</v>
      </c>
    </row>
    <row r="809" spans="1:24" x14ac:dyDescent="0.2">
      <c r="A809" s="9">
        <v>422019</v>
      </c>
      <c r="B809" s="9" t="s">
        <v>157</v>
      </c>
      <c r="E809" s="9" t="s">
        <v>167</v>
      </c>
      <c r="L809" s="9" t="s">
        <v>165</v>
      </c>
      <c r="N809" s="9" t="s">
        <v>165</v>
      </c>
      <c r="O809" s="9" t="s">
        <v>163</v>
      </c>
      <c r="P809" s="9" t="s">
        <v>163</v>
      </c>
      <c r="Q809" s="9" t="s">
        <v>165</v>
      </c>
      <c r="R809" s="9" t="s">
        <v>163</v>
      </c>
      <c r="S809" s="9" t="s">
        <v>163</v>
      </c>
      <c r="T809" s="9" t="s">
        <v>163</v>
      </c>
      <c r="U809" s="9" t="s">
        <v>163</v>
      </c>
      <c r="W809" s="9" t="s">
        <v>165</v>
      </c>
      <c r="X809" s="9" t="s">
        <v>163</v>
      </c>
    </row>
    <row r="810" spans="1:24" x14ac:dyDescent="0.2">
      <c r="A810" s="9">
        <v>422042</v>
      </c>
      <c r="B810" s="9" t="s">
        <v>157</v>
      </c>
      <c r="D810" s="9" t="s">
        <v>167</v>
      </c>
      <c r="H810" s="9" t="s">
        <v>167</v>
      </c>
      <c r="K810" s="9" t="s">
        <v>167</v>
      </c>
      <c r="L810" s="9" t="s">
        <v>163</v>
      </c>
      <c r="N810" s="9" t="s">
        <v>165</v>
      </c>
      <c r="P810" s="9" t="s">
        <v>165</v>
      </c>
      <c r="Q810" s="9" t="s">
        <v>165</v>
      </c>
      <c r="R810" s="9" t="s">
        <v>163</v>
      </c>
      <c r="S810" s="9" t="s">
        <v>163</v>
      </c>
      <c r="T810" s="9" t="s">
        <v>165</v>
      </c>
      <c r="V810" s="9" t="s">
        <v>165</v>
      </c>
      <c r="W810" s="9" t="s">
        <v>163</v>
      </c>
      <c r="X810" s="9" t="s">
        <v>163</v>
      </c>
    </row>
    <row r="811" spans="1:24" x14ac:dyDescent="0.2">
      <c r="A811" s="9">
        <v>422048</v>
      </c>
      <c r="B811" s="9" t="s">
        <v>157</v>
      </c>
      <c r="E811" s="9" t="s">
        <v>167</v>
      </c>
      <c r="K811" s="9" t="s">
        <v>167</v>
      </c>
      <c r="L811" s="9" t="s">
        <v>167</v>
      </c>
      <c r="N811" s="9" t="s">
        <v>167</v>
      </c>
      <c r="R811" s="9" t="s">
        <v>163</v>
      </c>
      <c r="T811" s="9" t="s">
        <v>167</v>
      </c>
      <c r="U811" s="9" t="s">
        <v>167</v>
      </c>
      <c r="V811" s="9" t="s">
        <v>167</v>
      </c>
      <c r="W811" s="9" t="s">
        <v>165</v>
      </c>
      <c r="X811" s="9" t="s">
        <v>167</v>
      </c>
    </row>
    <row r="812" spans="1:24" x14ac:dyDescent="0.2">
      <c r="A812" s="9">
        <v>422055</v>
      </c>
      <c r="B812" s="9" t="s">
        <v>157</v>
      </c>
      <c r="D812" s="9" t="s">
        <v>167</v>
      </c>
      <c r="G812" s="9" t="s">
        <v>167</v>
      </c>
      <c r="L812" s="9" t="s">
        <v>167</v>
      </c>
      <c r="N812" s="9" t="s">
        <v>167</v>
      </c>
      <c r="P812" s="9" t="s">
        <v>167</v>
      </c>
      <c r="Q812" s="9" t="s">
        <v>167</v>
      </c>
      <c r="R812" s="9" t="s">
        <v>165</v>
      </c>
      <c r="S812" s="9" t="s">
        <v>167</v>
      </c>
      <c r="T812" s="9" t="s">
        <v>163</v>
      </c>
      <c r="U812" s="9" t="s">
        <v>163</v>
      </c>
      <c r="V812" s="9" t="s">
        <v>163</v>
      </c>
      <c r="W812" s="9" t="s">
        <v>163</v>
      </c>
      <c r="X812" s="9" t="s">
        <v>163</v>
      </c>
    </row>
    <row r="813" spans="1:24" x14ac:dyDescent="0.2">
      <c r="A813" s="9">
        <v>422078</v>
      </c>
      <c r="B813" s="9" t="s">
        <v>157</v>
      </c>
      <c r="E813" s="9" t="s">
        <v>167</v>
      </c>
      <c r="F813" s="9" t="s">
        <v>167</v>
      </c>
      <c r="K813" s="9" t="s">
        <v>167</v>
      </c>
      <c r="N813" s="9" t="s">
        <v>167</v>
      </c>
      <c r="Q813" s="9" t="s">
        <v>167</v>
      </c>
      <c r="S813" s="9" t="s">
        <v>163</v>
      </c>
      <c r="T813" s="9" t="s">
        <v>165</v>
      </c>
      <c r="U813" s="9" t="s">
        <v>165</v>
      </c>
      <c r="V813" s="9" t="s">
        <v>165</v>
      </c>
      <c r="W813" s="9" t="s">
        <v>163</v>
      </c>
      <c r="X813" s="9" t="s">
        <v>163</v>
      </c>
    </row>
    <row r="814" spans="1:24" x14ac:dyDescent="0.2">
      <c r="A814" s="9">
        <v>422096</v>
      </c>
      <c r="B814" s="9" t="s">
        <v>157</v>
      </c>
      <c r="E814" s="9" t="s">
        <v>167</v>
      </c>
      <c r="N814" s="9" t="s">
        <v>167</v>
      </c>
      <c r="P814" s="9" t="s">
        <v>167</v>
      </c>
      <c r="Q814" s="9" t="s">
        <v>167</v>
      </c>
      <c r="R814" s="9" t="s">
        <v>165</v>
      </c>
      <c r="T814" s="9" t="s">
        <v>165</v>
      </c>
      <c r="U814" s="9" t="s">
        <v>165</v>
      </c>
      <c r="V814" s="9" t="s">
        <v>167</v>
      </c>
      <c r="W814" s="9" t="s">
        <v>163</v>
      </c>
      <c r="X814" s="9" t="s">
        <v>167</v>
      </c>
    </row>
    <row r="815" spans="1:24" x14ac:dyDescent="0.2">
      <c r="A815" s="9">
        <v>422103</v>
      </c>
      <c r="B815" s="9" t="s">
        <v>157</v>
      </c>
      <c r="H815" s="9" t="s">
        <v>167</v>
      </c>
      <c r="I815" s="9" t="s">
        <v>167</v>
      </c>
      <c r="K815" s="9" t="s">
        <v>167</v>
      </c>
      <c r="L815" s="9" t="s">
        <v>165</v>
      </c>
      <c r="N815" s="9" t="s">
        <v>163</v>
      </c>
      <c r="O815" s="9" t="s">
        <v>163</v>
      </c>
      <c r="Q815" s="9" t="s">
        <v>163</v>
      </c>
      <c r="R815" s="9" t="s">
        <v>163</v>
      </c>
      <c r="S815" s="9" t="s">
        <v>165</v>
      </c>
      <c r="T815" s="9" t="s">
        <v>165</v>
      </c>
      <c r="U815" s="9" t="s">
        <v>163</v>
      </c>
      <c r="V815" s="9" t="s">
        <v>167</v>
      </c>
      <c r="W815" s="9" t="s">
        <v>163</v>
      </c>
    </row>
    <row r="816" spans="1:24" x14ac:dyDescent="0.2">
      <c r="A816" s="9">
        <v>422108</v>
      </c>
      <c r="B816" s="9" t="s">
        <v>157</v>
      </c>
      <c r="L816" s="9" t="s">
        <v>167</v>
      </c>
      <c r="O816" s="9" t="s">
        <v>167</v>
      </c>
      <c r="P816" s="9" t="s">
        <v>167</v>
      </c>
      <c r="Q816" s="9" t="s">
        <v>167</v>
      </c>
      <c r="S816" s="9" t="s">
        <v>167</v>
      </c>
      <c r="T816" s="9" t="s">
        <v>167</v>
      </c>
      <c r="U816" s="9" t="s">
        <v>167</v>
      </c>
      <c r="V816" s="9" t="s">
        <v>167</v>
      </c>
      <c r="W816" s="9" t="s">
        <v>167</v>
      </c>
      <c r="X816" s="9" t="s">
        <v>167</v>
      </c>
    </row>
    <row r="817" spans="1:24" x14ac:dyDescent="0.2">
      <c r="A817" s="9">
        <v>422120</v>
      </c>
      <c r="B817" s="9" t="s">
        <v>157</v>
      </c>
      <c r="C817" s="9" t="s">
        <v>167</v>
      </c>
      <c r="H817" s="9" t="s">
        <v>167</v>
      </c>
      <c r="I817" s="9" t="s">
        <v>167</v>
      </c>
      <c r="Q817" s="9" t="s">
        <v>167</v>
      </c>
      <c r="S817" s="9" t="s">
        <v>167</v>
      </c>
      <c r="V817" s="9" t="s">
        <v>167</v>
      </c>
      <c r="W817" s="9" t="s">
        <v>167</v>
      </c>
      <c r="X817" s="9" t="s">
        <v>163</v>
      </c>
    </row>
    <row r="818" spans="1:24" x14ac:dyDescent="0.2">
      <c r="A818" s="9">
        <v>422125</v>
      </c>
      <c r="B818" s="9" t="s">
        <v>157</v>
      </c>
      <c r="I818" s="9" t="s">
        <v>165</v>
      </c>
      <c r="L818" s="9" t="s">
        <v>167</v>
      </c>
      <c r="N818" s="9" t="s">
        <v>167</v>
      </c>
      <c r="O818" s="9" t="s">
        <v>167</v>
      </c>
      <c r="P818" s="9" t="s">
        <v>167</v>
      </c>
      <c r="Q818" s="9" t="s">
        <v>163</v>
      </c>
      <c r="R818" s="9" t="s">
        <v>163</v>
      </c>
      <c r="S818" s="9" t="s">
        <v>163</v>
      </c>
      <c r="V818" s="9" t="s">
        <v>167</v>
      </c>
      <c r="W818" s="9" t="s">
        <v>163</v>
      </c>
      <c r="X818" s="9" t="s">
        <v>163</v>
      </c>
    </row>
    <row r="819" spans="1:24" x14ac:dyDescent="0.2">
      <c r="A819" s="9">
        <v>422130</v>
      </c>
      <c r="B819" s="9" t="s">
        <v>157</v>
      </c>
      <c r="H819" s="9" t="s">
        <v>167</v>
      </c>
      <c r="O819" s="9" t="s">
        <v>167</v>
      </c>
      <c r="S819" s="9" t="s">
        <v>167</v>
      </c>
      <c r="U819" s="9" t="s">
        <v>165</v>
      </c>
      <c r="W819" s="9" t="s">
        <v>167</v>
      </c>
    </row>
    <row r="820" spans="1:24" x14ac:dyDescent="0.2">
      <c r="A820" s="9">
        <v>422148</v>
      </c>
      <c r="B820" s="9" t="s">
        <v>157</v>
      </c>
      <c r="G820" s="9" t="s">
        <v>163</v>
      </c>
      <c r="H820" s="9" t="s">
        <v>165</v>
      </c>
      <c r="L820" s="9" t="s">
        <v>163</v>
      </c>
      <c r="M820" s="9" t="s">
        <v>165</v>
      </c>
      <c r="N820" s="9" t="s">
        <v>163</v>
      </c>
      <c r="O820" s="9" t="s">
        <v>163</v>
      </c>
      <c r="P820" s="9" t="s">
        <v>163</v>
      </c>
      <c r="Q820" s="9" t="s">
        <v>163</v>
      </c>
      <c r="R820" s="9" t="s">
        <v>163</v>
      </c>
      <c r="S820" s="9" t="s">
        <v>163</v>
      </c>
      <c r="T820" s="9" t="s">
        <v>163</v>
      </c>
      <c r="U820" s="9" t="s">
        <v>163</v>
      </c>
      <c r="V820" s="9" t="s">
        <v>163</v>
      </c>
      <c r="W820" s="9" t="s">
        <v>163</v>
      </c>
      <c r="X820" s="9" t="s">
        <v>163</v>
      </c>
    </row>
    <row r="821" spans="1:24" x14ac:dyDescent="0.2">
      <c r="A821" s="9">
        <v>422165</v>
      </c>
      <c r="B821" s="9" t="s">
        <v>157</v>
      </c>
      <c r="K821" s="9" t="s">
        <v>167</v>
      </c>
      <c r="L821" s="9" t="s">
        <v>163</v>
      </c>
      <c r="N821" s="9" t="s">
        <v>167</v>
      </c>
      <c r="O821" s="9" t="s">
        <v>167</v>
      </c>
      <c r="P821" s="9" t="s">
        <v>167</v>
      </c>
      <c r="R821" s="9" t="s">
        <v>165</v>
      </c>
      <c r="S821" s="9" t="s">
        <v>167</v>
      </c>
      <c r="T821" s="9" t="s">
        <v>163</v>
      </c>
      <c r="U821" s="9" t="s">
        <v>163</v>
      </c>
      <c r="V821" s="9" t="s">
        <v>163</v>
      </c>
      <c r="W821" s="9" t="s">
        <v>163</v>
      </c>
      <c r="X821" s="9" t="s">
        <v>165</v>
      </c>
    </row>
    <row r="822" spans="1:24" x14ac:dyDescent="0.2">
      <c r="A822" s="9">
        <v>422167</v>
      </c>
      <c r="B822" s="9" t="s">
        <v>157</v>
      </c>
      <c r="G822" s="9" t="s">
        <v>167</v>
      </c>
      <c r="H822" s="9" t="s">
        <v>163</v>
      </c>
      <c r="N822" s="9" t="s">
        <v>167</v>
      </c>
      <c r="O822" s="9" t="s">
        <v>167</v>
      </c>
      <c r="R822" s="9" t="s">
        <v>165</v>
      </c>
      <c r="S822" s="9" t="s">
        <v>163</v>
      </c>
      <c r="T822" s="9" t="s">
        <v>163</v>
      </c>
      <c r="U822" s="9" t="s">
        <v>165</v>
      </c>
      <c r="V822" s="9" t="s">
        <v>165</v>
      </c>
      <c r="W822" s="9" t="s">
        <v>163</v>
      </c>
      <c r="X822" s="9" t="s">
        <v>163</v>
      </c>
    </row>
    <row r="823" spans="1:24" x14ac:dyDescent="0.2">
      <c r="A823" s="9">
        <v>422174</v>
      </c>
      <c r="B823" s="9" t="s">
        <v>157</v>
      </c>
      <c r="N823" s="9" t="s">
        <v>163</v>
      </c>
      <c r="O823" s="9" t="s">
        <v>167</v>
      </c>
      <c r="P823" s="9" t="s">
        <v>167</v>
      </c>
      <c r="T823" s="9" t="s">
        <v>165</v>
      </c>
      <c r="V823" s="9" t="s">
        <v>167</v>
      </c>
      <c r="X823" s="9" t="s">
        <v>165</v>
      </c>
    </row>
    <row r="824" spans="1:24" x14ac:dyDescent="0.2">
      <c r="A824" s="9">
        <v>422178</v>
      </c>
      <c r="B824" s="9" t="s">
        <v>157</v>
      </c>
      <c r="C824" s="9" t="s">
        <v>167</v>
      </c>
      <c r="I824" s="9" t="s">
        <v>167</v>
      </c>
      <c r="J824" s="9" t="s">
        <v>167</v>
      </c>
      <c r="K824" s="9" t="s">
        <v>167</v>
      </c>
      <c r="O824" s="9" t="s">
        <v>167</v>
      </c>
      <c r="P824" s="9" t="s">
        <v>167</v>
      </c>
      <c r="Q824" s="9" t="s">
        <v>167</v>
      </c>
      <c r="T824" s="9" t="s">
        <v>163</v>
      </c>
      <c r="X824" s="9" t="s">
        <v>165</v>
      </c>
    </row>
    <row r="825" spans="1:24" x14ac:dyDescent="0.2">
      <c r="A825" s="9">
        <v>422180</v>
      </c>
      <c r="B825" s="9" t="s">
        <v>157</v>
      </c>
      <c r="E825" s="9" t="s">
        <v>167</v>
      </c>
      <c r="G825" s="9" t="s">
        <v>165</v>
      </c>
      <c r="K825" s="9" t="s">
        <v>165</v>
      </c>
      <c r="L825" s="9" t="s">
        <v>163</v>
      </c>
      <c r="O825" s="9" t="s">
        <v>167</v>
      </c>
      <c r="Q825" s="9" t="s">
        <v>167</v>
      </c>
      <c r="R825" s="9" t="s">
        <v>167</v>
      </c>
      <c r="S825" s="9" t="s">
        <v>167</v>
      </c>
      <c r="T825" s="9" t="s">
        <v>167</v>
      </c>
      <c r="U825" s="9" t="s">
        <v>165</v>
      </c>
      <c r="V825" s="9" t="s">
        <v>163</v>
      </c>
      <c r="W825" s="9" t="s">
        <v>167</v>
      </c>
      <c r="X825" s="9" t="s">
        <v>167</v>
      </c>
    </row>
    <row r="826" spans="1:24" x14ac:dyDescent="0.2">
      <c r="A826" s="9">
        <v>422183</v>
      </c>
      <c r="B826" s="9" t="s">
        <v>157</v>
      </c>
      <c r="C826" s="9" t="s">
        <v>167</v>
      </c>
      <c r="G826" s="9" t="s">
        <v>167</v>
      </c>
      <c r="I826" s="9" t="s">
        <v>167</v>
      </c>
      <c r="L826" s="9" t="s">
        <v>165</v>
      </c>
      <c r="N826" s="9" t="s">
        <v>165</v>
      </c>
      <c r="O826" s="9" t="s">
        <v>165</v>
      </c>
      <c r="P826" s="9" t="s">
        <v>165</v>
      </c>
      <c r="Q826" s="9" t="s">
        <v>165</v>
      </c>
      <c r="R826" s="9" t="s">
        <v>163</v>
      </c>
      <c r="S826" s="9" t="s">
        <v>165</v>
      </c>
      <c r="T826" s="9" t="s">
        <v>163</v>
      </c>
      <c r="U826" s="9" t="s">
        <v>163</v>
      </c>
      <c r="V826" s="9" t="s">
        <v>165</v>
      </c>
      <c r="W826" s="9" t="s">
        <v>165</v>
      </c>
      <c r="X826" s="9" t="s">
        <v>165</v>
      </c>
    </row>
    <row r="827" spans="1:24" x14ac:dyDescent="0.2">
      <c r="A827" s="9">
        <v>422194</v>
      </c>
      <c r="B827" s="9" t="s">
        <v>157</v>
      </c>
      <c r="C827" s="9" t="s">
        <v>167</v>
      </c>
      <c r="I827" s="9" t="s">
        <v>163</v>
      </c>
      <c r="L827" s="9" t="s">
        <v>165</v>
      </c>
      <c r="N827" s="9" t="s">
        <v>165</v>
      </c>
      <c r="R827" s="9" t="s">
        <v>165</v>
      </c>
      <c r="S827" s="9" t="s">
        <v>167</v>
      </c>
      <c r="T827" s="9" t="s">
        <v>165</v>
      </c>
      <c r="W827" s="9" t="s">
        <v>167</v>
      </c>
      <c r="X827" s="9" t="s">
        <v>167</v>
      </c>
    </row>
    <row r="828" spans="1:24" x14ac:dyDescent="0.2">
      <c r="A828" s="9">
        <v>422201</v>
      </c>
      <c r="B828" s="9" t="s">
        <v>157</v>
      </c>
      <c r="H828" s="9" t="s">
        <v>167</v>
      </c>
      <c r="L828" s="9" t="s">
        <v>167</v>
      </c>
      <c r="M828" s="9" t="s">
        <v>167</v>
      </c>
      <c r="Q828" s="9" t="s">
        <v>165</v>
      </c>
      <c r="S828" s="9" t="s">
        <v>163</v>
      </c>
      <c r="T828" s="9" t="s">
        <v>167</v>
      </c>
      <c r="V828" s="9" t="s">
        <v>167</v>
      </c>
    </row>
    <row r="829" spans="1:24" x14ac:dyDescent="0.2">
      <c r="A829" s="9">
        <v>422209</v>
      </c>
      <c r="B829" s="9" t="s">
        <v>157</v>
      </c>
      <c r="L829" s="9" t="s">
        <v>163</v>
      </c>
      <c r="P829" s="9" t="s">
        <v>163</v>
      </c>
      <c r="R829" s="9" t="s">
        <v>163</v>
      </c>
      <c r="S829" s="9" t="s">
        <v>163</v>
      </c>
      <c r="V829" s="9" t="s">
        <v>165</v>
      </c>
      <c r="W829" s="9" t="s">
        <v>163</v>
      </c>
      <c r="X829" s="9" t="s">
        <v>163</v>
      </c>
    </row>
    <row r="830" spans="1:24" x14ac:dyDescent="0.2">
      <c r="A830" s="9">
        <v>422242</v>
      </c>
      <c r="B830" s="9" t="s">
        <v>157</v>
      </c>
      <c r="F830" s="9" t="s">
        <v>167</v>
      </c>
      <c r="H830" s="9" t="s">
        <v>167</v>
      </c>
      <c r="K830" s="9" t="s">
        <v>167</v>
      </c>
      <c r="N830" s="9" t="s">
        <v>165</v>
      </c>
      <c r="O830" s="9" t="s">
        <v>165</v>
      </c>
      <c r="P830" s="9" t="s">
        <v>165</v>
      </c>
      <c r="Q830" s="9" t="s">
        <v>163</v>
      </c>
      <c r="R830" s="9" t="s">
        <v>165</v>
      </c>
      <c r="S830" s="9" t="s">
        <v>163</v>
      </c>
      <c r="T830" s="9" t="s">
        <v>163</v>
      </c>
      <c r="U830" s="9" t="s">
        <v>163</v>
      </c>
      <c r="V830" s="9" t="s">
        <v>163</v>
      </c>
      <c r="W830" s="9" t="s">
        <v>163</v>
      </c>
      <c r="X830" s="9" t="s">
        <v>163</v>
      </c>
    </row>
    <row r="831" spans="1:24" x14ac:dyDescent="0.2">
      <c r="A831" s="9">
        <v>422302</v>
      </c>
      <c r="B831" s="9" t="s">
        <v>157</v>
      </c>
      <c r="K831" s="9" t="s">
        <v>167</v>
      </c>
      <c r="N831" s="9" t="s">
        <v>165</v>
      </c>
      <c r="O831" s="9" t="s">
        <v>165</v>
      </c>
      <c r="P831" s="9" t="s">
        <v>165</v>
      </c>
      <c r="Q831" s="9" t="s">
        <v>165</v>
      </c>
      <c r="R831" s="9" t="s">
        <v>163</v>
      </c>
      <c r="S831" s="9" t="s">
        <v>165</v>
      </c>
      <c r="T831" s="9" t="s">
        <v>163</v>
      </c>
      <c r="U831" s="9" t="s">
        <v>163</v>
      </c>
      <c r="V831" s="9" t="s">
        <v>163</v>
      </c>
      <c r="W831" s="9" t="s">
        <v>163</v>
      </c>
      <c r="X831" s="9" t="s">
        <v>163</v>
      </c>
    </row>
    <row r="832" spans="1:24" x14ac:dyDescent="0.2">
      <c r="A832" s="9">
        <v>422308</v>
      </c>
      <c r="B832" s="9" t="s">
        <v>157</v>
      </c>
      <c r="D832" s="9" t="s">
        <v>167</v>
      </c>
      <c r="I832" s="9" t="s">
        <v>163</v>
      </c>
      <c r="J832" s="9" t="s">
        <v>167</v>
      </c>
      <c r="L832" s="9" t="s">
        <v>163</v>
      </c>
      <c r="N832" s="9" t="s">
        <v>167</v>
      </c>
      <c r="O832" s="9" t="s">
        <v>167</v>
      </c>
      <c r="P832" s="9" t="s">
        <v>167</v>
      </c>
      <c r="Q832" s="9" t="s">
        <v>167</v>
      </c>
      <c r="R832" s="9" t="s">
        <v>163</v>
      </c>
      <c r="S832" s="9" t="s">
        <v>163</v>
      </c>
      <c r="T832" s="9" t="s">
        <v>165</v>
      </c>
      <c r="V832" s="9" t="s">
        <v>167</v>
      </c>
      <c r="W832" s="9" t="s">
        <v>165</v>
      </c>
      <c r="X832" s="9" t="s">
        <v>167</v>
      </c>
    </row>
    <row r="833" spans="1:24" x14ac:dyDescent="0.2">
      <c r="A833" s="9">
        <v>422336</v>
      </c>
      <c r="B833" s="9" t="s">
        <v>157</v>
      </c>
      <c r="K833" s="9" t="s">
        <v>167</v>
      </c>
      <c r="N833" s="9" t="s">
        <v>165</v>
      </c>
      <c r="P833" s="9" t="s">
        <v>167</v>
      </c>
      <c r="R833" s="9" t="s">
        <v>167</v>
      </c>
      <c r="S833" s="9" t="s">
        <v>167</v>
      </c>
      <c r="T833" s="9" t="s">
        <v>167</v>
      </c>
      <c r="U833" s="9" t="s">
        <v>165</v>
      </c>
      <c r="W833" s="9" t="s">
        <v>165</v>
      </c>
    </row>
    <row r="834" spans="1:24" x14ac:dyDescent="0.2">
      <c r="A834" s="9">
        <v>422369</v>
      </c>
      <c r="B834" s="9" t="s">
        <v>157</v>
      </c>
      <c r="G834" s="9" t="s">
        <v>165</v>
      </c>
      <c r="J834" s="9" t="s">
        <v>167</v>
      </c>
      <c r="L834" s="9" t="s">
        <v>163</v>
      </c>
      <c r="N834" s="9" t="s">
        <v>165</v>
      </c>
      <c r="O834" s="9" t="s">
        <v>167</v>
      </c>
      <c r="P834" s="9" t="s">
        <v>167</v>
      </c>
      <c r="R834" s="9" t="s">
        <v>163</v>
      </c>
      <c r="S834" s="9" t="s">
        <v>167</v>
      </c>
      <c r="T834" s="9" t="s">
        <v>165</v>
      </c>
      <c r="U834" s="9" t="s">
        <v>165</v>
      </c>
      <c r="V834" s="9" t="s">
        <v>165</v>
      </c>
      <c r="W834" s="9" t="s">
        <v>165</v>
      </c>
      <c r="X834" s="9" t="s">
        <v>165</v>
      </c>
    </row>
    <row r="835" spans="1:24" x14ac:dyDescent="0.2">
      <c r="A835" s="9">
        <v>422374</v>
      </c>
      <c r="B835" s="9" t="s">
        <v>157</v>
      </c>
      <c r="K835" s="9" t="s">
        <v>167</v>
      </c>
      <c r="M835" s="9" t="s">
        <v>163</v>
      </c>
      <c r="N835" s="9" t="s">
        <v>163</v>
      </c>
      <c r="O835" s="9" t="s">
        <v>163</v>
      </c>
      <c r="P835" s="9" t="s">
        <v>165</v>
      </c>
      <c r="Q835" s="9" t="s">
        <v>163</v>
      </c>
      <c r="R835" s="9" t="s">
        <v>163</v>
      </c>
      <c r="S835" s="9" t="s">
        <v>165</v>
      </c>
      <c r="T835" s="9" t="s">
        <v>163</v>
      </c>
      <c r="U835" s="9" t="s">
        <v>163</v>
      </c>
      <c r="V835" s="9" t="s">
        <v>163</v>
      </c>
      <c r="W835" s="9" t="s">
        <v>163</v>
      </c>
      <c r="X835" s="9" t="s">
        <v>163</v>
      </c>
    </row>
    <row r="836" spans="1:24" x14ac:dyDescent="0.2">
      <c r="A836" s="9">
        <v>422379</v>
      </c>
      <c r="B836" s="9" t="s">
        <v>157</v>
      </c>
      <c r="L836" s="9" t="s">
        <v>167</v>
      </c>
      <c r="N836" s="9" t="s">
        <v>167</v>
      </c>
      <c r="P836" s="9" t="s">
        <v>167</v>
      </c>
      <c r="S836" s="9" t="s">
        <v>167</v>
      </c>
      <c r="T836" s="9" t="s">
        <v>167</v>
      </c>
      <c r="U836" s="9" t="s">
        <v>167</v>
      </c>
      <c r="V836" s="9" t="s">
        <v>167</v>
      </c>
    </row>
    <row r="837" spans="1:24" x14ac:dyDescent="0.2">
      <c r="A837" s="9">
        <v>422384</v>
      </c>
      <c r="B837" s="9" t="s">
        <v>157</v>
      </c>
      <c r="G837" s="9" t="s">
        <v>167</v>
      </c>
      <c r="H837" s="9" t="s">
        <v>165</v>
      </c>
      <c r="L837" s="9" t="s">
        <v>165</v>
      </c>
      <c r="N837" s="9" t="s">
        <v>167</v>
      </c>
      <c r="O837" s="9" t="s">
        <v>167</v>
      </c>
      <c r="P837" s="9" t="s">
        <v>167</v>
      </c>
      <c r="R837" s="9" t="s">
        <v>165</v>
      </c>
      <c r="S837" s="9" t="s">
        <v>163</v>
      </c>
      <c r="U837" s="9" t="s">
        <v>165</v>
      </c>
      <c r="W837" s="9" t="s">
        <v>165</v>
      </c>
    </row>
    <row r="838" spans="1:24" x14ac:dyDescent="0.2">
      <c r="A838" s="9">
        <v>422386</v>
      </c>
      <c r="B838" s="9" t="s">
        <v>157</v>
      </c>
      <c r="F838" s="9" t="s">
        <v>167</v>
      </c>
      <c r="K838" s="9" t="s">
        <v>167</v>
      </c>
      <c r="L838" s="9" t="s">
        <v>165</v>
      </c>
      <c r="N838" s="9" t="s">
        <v>167</v>
      </c>
      <c r="P838" s="9" t="s">
        <v>165</v>
      </c>
      <c r="Q838" s="9" t="s">
        <v>167</v>
      </c>
      <c r="R838" s="9" t="s">
        <v>163</v>
      </c>
      <c r="T838" s="9" t="s">
        <v>167</v>
      </c>
      <c r="U838" s="9" t="s">
        <v>165</v>
      </c>
      <c r="W838" s="9" t="s">
        <v>165</v>
      </c>
    </row>
    <row r="839" spans="1:24" x14ac:dyDescent="0.2">
      <c r="A839" s="9">
        <v>422410</v>
      </c>
      <c r="B839" s="9" t="s">
        <v>157</v>
      </c>
      <c r="N839" s="9" t="s">
        <v>163</v>
      </c>
      <c r="Q839" s="9" t="s">
        <v>163</v>
      </c>
      <c r="R839" s="9" t="s">
        <v>165</v>
      </c>
      <c r="T839" s="9" t="s">
        <v>163</v>
      </c>
      <c r="W839" s="9" t="s">
        <v>167</v>
      </c>
    </row>
    <row r="840" spans="1:24" x14ac:dyDescent="0.2">
      <c r="A840" s="9">
        <v>422433</v>
      </c>
      <c r="B840" s="9" t="s">
        <v>157</v>
      </c>
      <c r="D840" s="9" t="s">
        <v>167</v>
      </c>
      <c r="J840" s="9" t="s">
        <v>165</v>
      </c>
      <c r="N840" s="9" t="s">
        <v>165</v>
      </c>
      <c r="P840" s="9" t="s">
        <v>165</v>
      </c>
      <c r="Q840" s="9" t="s">
        <v>165</v>
      </c>
      <c r="R840" s="9" t="s">
        <v>165</v>
      </c>
      <c r="T840" s="9" t="s">
        <v>163</v>
      </c>
      <c r="U840" s="9" t="s">
        <v>163</v>
      </c>
      <c r="V840" s="9" t="s">
        <v>163</v>
      </c>
      <c r="W840" s="9" t="s">
        <v>163</v>
      </c>
      <c r="X840" s="9" t="s">
        <v>163</v>
      </c>
    </row>
    <row r="841" spans="1:24" x14ac:dyDescent="0.2">
      <c r="A841" s="9">
        <v>422481</v>
      </c>
      <c r="B841" s="9" t="s">
        <v>157</v>
      </c>
      <c r="G841" s="9" t="s">
        <v>165</v>
      </c>
      <c r="H841" s="9" t="s">
        <v>163</v>
      </c>
      <c r="M841" s="9" t="s">
        <v>165</v>
      </c>
      <c r="N841" s="9" t="s">
        <v>167</v>
      </c>
      <c r="O841" s="9" t="s">
        <v>167</v>
      </c>
      <c r="Q841" s="9" t="s">
        <v>167</v>
      </c>
      <c r="R841" s="9" t="s">
        <v>163</v>
      </c>
      <c r="S841" s="9" t="s">
        <v>167</v>
      </c>
      <c r="T841" s="9" t="s">
        <v>163</v>
      </c>
      <c r="U841" s="9" t="s">
        <v>163</v>
      </c>
      <c r="V841" s="9" t="s">
        <v>163</v>
      </c>
      <c r="X841" s="9" t="s">
        <v>163</v>
      </c>
    </row>
    <row r="842" spans="1:24" x14ac:dyDescent="0.2">
      <c r="A842" s="9">
        <v>422491</v>
      </c>
      <c r="B842" s="9" t="s">
        <v>157</v>
      </c>
      <c r="I842" s="9" t="s">
        <v>167</v>
      </c>
      <c r="N842" s="9" t="s">
        <v>167</v>
      </c>
      <c r="O842" s="9" t="s">
        <v>167</v>
      </c>
      <c r="P842" s="9" t="s">
        <v>167</v>
      </c>
      <c r="Q842" s="9" t="s">
        <v>167</v>
      </c>
      <c r="R842" s="9" t="s">
        <v>163</v>
      </c>
      <c r="S842" s="9" t="s">
        <v>167</v>
      </c>
      <c r="T842" s="9" t="s">
        <v>163</v>
      </c>
      <c r="U842" s="9" t="s">
        <v>163</v>
      </c>
      <c r="V842" s="9" t="s">
        <v>163</v>
      </c>
      <c r="W842" s="9" t="s">
        <v>163</v>
      </c>
      <c r="X842" s="9" t="s">
        <v>163</v>
      </c>
    </row>
    <row r="843" spans="1:24" x14ac:dyDescent="0.2">
      <c r="A843" s="9">
        <v>422497</v>
      </c>
      <c r="B843" s="9" t="s">
        <v>157</v>
      </c>
      <c r="L843" s="9" t="s">
        <v>167</v>
      </c>
      <c r="N843" s="9" t="s">
        <v>165</v>
      </c>
      <c r="P843" s="9" t="s">
        <v>167</v>
      </c>
      <c r="R843" s="9" t="s">
        <v>167</v>
      </c>
      <c r="S843" s="9" t="s">
        <v>167</v>
      </c>
      <c r="T843" s="9" t="s">
        <v>167</v>
      </c>
      <c r="V843" s="9" t="s">
        <v>167</v>
      </c>
    </row>
    <row r="844" spans="1:24" x14ac:dyDescent="0.2">
      <c r="A844" s="9">
        <v>422502</v>
      </c>
      <c r="B844" s="9" t="s">
        <v>157</v>
      </c>
      <c r="H844" s="9" t="s">
        <v>165</v>
      </c>
      <c r="I844" s="9" t="s">
        <v>165</v>
      </c>
      <c r="N844" s="9" t="s">
        <v>163</v>
      </c>
      <c r="O844" s="9" t="s">
        <v>165</v>
      </c>
      <c r="P844" s="9" t="s">
        <v>165</v>
      </c>
      <c r="Q844" s="9" t="s">
        <v>163</v>
      </c>
      <c r="S844" s="9" t="s">
        <v>163</v>
      </c>
      <c r="T844" s="9" t="s">
        <v>163</v>
      </c>
      <c r="U844" s="9" t="s">
        <v>163</v>
      </c>
      <c r="V844" s="9" t="s">
        <v>163</v>
      </c>
      <c r="W844" s="9" t="s">
        <v>163</v>
      </c>
      <c r="X844" s="9" t="s">
        <v>163</v>
      </c>
    </row>
    <row r="845" spans="1:24" x14ac:dyDescent="0.2">
      <c r="A845" s="9">
        <v>422514</v>
      </c>
      <c r="B845" s="9" t="s">
        <v>157</v>
      </c>
      <c r="D845" s="9" t="s">
        <v>167</v>
      </c>
      <c r="J845" s="9" t="s">
        <v>167</v>
      </c>
      <c r="K845" s="9" t="s">
        <v>167</v>
      </c>
      <c r="M845" s="9" t="s">
        <v>167</v>
      </c>
      <c r="N845" s="9" t="s">
        <v>167</v>
      </c>
      <c r="O845" s="9" t="s">
        <v>167</v>
      </c>
      <c r="P845" s="9" t="s">
        <v>163</v>
      </c>
      <c r="Q845" s="9" t="s">
        <v>165</v>
      </c>
      <c r="R845" s="9" t="s">
        <v>167</v>
      </c>
      <c r="W845" s="9" t="s">
        <v>165</v>
      </c>
      <c r="X845" s="9" t="s">
        <v>163</v>
      </c>
    </row>
    <row r="846" spans="1:24" x14ac:dyDescent="0.2">
      <c r="A846" s="9">
        <v>422515</v>
      </c>
      <c r="B846" s="9" t="s">
        <v>157</v>
      </c>
      <c r="E846" s="9" t="s">
        <v>167</v>
      </c>
      <c r="K846" s="9" t="s">
        <v>167</v>
      </c>
      <c r="P846" s="9" t="s">
        <v>167</v>
      </c>
      <c r="Q846" s="9" t="s">
        <v>167</v>
      </c>
      <c r="U846" s="9" t="s">
        <v>167</v>
      </c>
    </row>
    <row r="847" spans="1:24" x14ac:dyDescent="0.2">
      <c r="A847" s="9">
        <v>422517</v>
      </c>
      <c r="B847" s="9" t="s">
        <v>157</v>
      </c>
      <c r="I847" s="9" t="s">
        <v>167</v>
      </c>
      <c r="N847" s="9" t="s">
        <v>167</v>
      </c>
      <c r="O847" s="9" t="s">
        <v>167</v>
      </c>
      <c r="P847" s="9" t="s">
        <v>165</v>
      </c>
      <c r="Q847" s="9" t="s">
        <v>167</v>
      </c>
      <c r="T847" s="9" t="s">
        <v>163</v>
      </c>
      <c r="U847" s="9" t="s">
        <v>163</v>
      </c>
      <c r="V847" s="9" t="s">
        <v>167</v>
      </c>
      <c r="W847" s="9" t="s">
        <v>165</v>
      </c>
      <c r="X847" s="9" t="s">
        <v>167</v>
      </c>
    </row>
    <row r="848" spans="1:24" x14ac:dyDescent="0.2">
      <c r="A848" s="9">
        <v>422520</v>
      </c>
      <c r="B848" s="9" t="s">
        <v>157</v>
      </c>
      <c r="K848" s="9" t="s">
        <v>167</v>
      </c>
      <c r="M848" s="9" t="s">
        <v>167</v>
      </c>
      <c r="O848" s="9" t="s">
        <v>167</v>
      </c>
      <c r="R848" s="9" t="s">
        <v>165</v>
      </c>
      <c r="T848" s="9" t="s">
        <v>165</v>
      </c>
      <c r="W848" s="9" t="s">
        <v>167</v>
      </c>
      <c r="X848" s="9" t="s">
        <v>167</v>
      </c>
    </row>
    <row r="849" spans="1:24" x14ac:dyDescent="0.2">
      <c r="A849" s="9">
        <v>422534</v>
      </c>
      <c r="B849" s="9" t="s">
        <v>157</v>
      </c>
      <c r="G849" s="9" t="s">
        <v>167</v>
      </c>
      <c r="K849" s="9" t="s">
        <v>167</v>
      </c>
      <c r="L849" s="9" t="s">
        <v>167</v>
      </c>
      <c r="N849" s="9" t="s">
        <v>167</v>
      </c>
      <c r="P849" s="9" t="s">
        <v>167</v>
      </c>
      <c r="Q849" s="9" t="s">
        <v>167</v>
      </c>
      <c r="R849" s="9" t="s">
        <v>165</v>
      </c>
      <c r="T849" s="9" t="s">
        <v>163</v>
      </c>
      <c r="U849" s="9" t="s">
        <v>163</v>
      </c>
      <c r="V849" s="9" t="s">
        <v>163</v>
      </c>
      <c r="W849" s="9" t="s">
        <v>163</v>
      </c>
      <c r="X849" s="9" t="s">
        <v>163</v>
      </c>
    </row>
    <row r="850" spans="1:24" x14ac:dyDescent="0.2">
      <c r="A850" s="9">
        <v>422538</v>
      </c>
      <c r="B850" s="9" t="s">
        <v>157</v>
      </c>
      <c r="E850" s="9" t="s">
        <v>167</v>
      </c>
      <c r="I850" s="9" t="s">
        <v>167</v>
      </c>
      <c r="K850" s="9" t="s">
        <v>167</v>
      </c>
      <c r="L850" s="9" t="s">
        <v>167</v>
      </c>
      <c r="S850" s="9" t="s">
        <v>167</v>
      </c>
      <c r="T850" s="9" t="s">
        <v>163</v>
      </c>
      <c r="W850" s="9" t="s">
        <v>165</v>
      </c>
      <c r="X850" s="9" t="s">
        <v>165</v>
      </c>
    </row>
    <row r="851" spans="1:24" x14ac:dyDescent="0.2">
      <c r="A851" s="9">
        <v>422541</v>
      </c>
      <c r="B851" s="9" t="s">
        <v>157</v>
      </c>
      <c r="C851" s="9" t="s">
        <v>167</v>
      </c>
      <c r="K851" s="9" t="s">
        <v>167</v>
      </c>
      <c r="L851" s="9" t="s">
        <v>163</v>
      </c>
      <c r="N851" s="9" t="s">
        <v>165</v>
      </c>
      <c r="O851" s="9" t="s">
        <v>165</v>
      </c>
      <c r="P851" s="9" t="s">
        <v>165</v>
      </c>
      <c r="Q851" s="9" t="s">
        <v>165</v>
      </c>
      <c r="R851" s="9" t="s">
        <v>165</v>
      </c>
      <c r="S851" s="9" t="s">
        <v>165</v>
      </c>
      <c r="T851" s="9" t="s">
        <v>163</v>
      </c>
      <c r="U851" s="9" t="s">
        <v>163</v>
      </c>
      <c r="V851" s="9" t="s">
        <v>163</v>
      </c>
      <c r="W851" s="9" t="s">
        <v>163</v>
      </c>
      <c r="X851" s="9" t="s">
        <v>163</v>
      </c>
    </row>
    <row r="852" spans="1:24" x14ac:dyDescent="0.2">
      <c r="A852" s="9">
        <v>422546</v>
      </c>
      <c r="B852" s="9" t="s">
        <v>157</v>
      </c>
      <c r="D852" s="9" t="s">
        <v>167</v>
      </c>
      <c r="I852" s="9" t="s">
        <v>167</v>
      </c>
      <c r="J852" s="9" t="s">
        <v>167</v>
      </c>
      <c r="L852" s="9" t="s">
        <v>165</v>
      </c>
      <c r="N852" s="9" t="s">
        <v>165</v>
      </c>
      <c r="O852" s="9" t="s">
        <v>165</v>
      </c>
      <c r="P852" s="9" t="s">
        <v>165</v>
      </c>
      <c r="Q852" s="9" t="s">
        <v>165</v>
      </c>
      <c r="R852" s="9" t="s">
        <v>163</v>
      </c>
      <c r="S852" s="9" t="s">
        <v>163</v>
      </c>
      <c r="T852" s="9" t="s">
        <v>163</v>
      </c>
      <c r="U852" s="9" t="s">
        <v>163</v>
      </c>
      <c r="V852" s="9" t="s">
        <v>163</v>
      </c>
      <c r="W852" s="9" t="s">
        <v>163</v>
      </c>
      <c r="X852" s="9" t="s">
        <v>163</v>
      </c>
    </row>
    <row r="853" spans="1:24" x14ac:dyDescent="0.2">
      <c r="A853" s="9">
        <v>422547</v>
      </c>
      <c r="B853" s="9" t="s">
        <v>157</v>
      </c>
      <c r="D853" s="9" t="s">
        <v>165</v>
      </c>
      <c r="J853" s="9" t="s">
        <v>165</v>
      </c>
      <c r="L853" s="9" t="s">
        <v>163</v>
      </c>
      <c r="M853" s="9" t="s">
        <v>167</v>
      </c>
      <c r="O853" s="9" t="s">
        <v>167</v>
      </c>
      <c r="P853" s="9" t="s">
        <v>167</v>
      </c>
      <c r="R853" s="9" t="s">
        <v>163</v>
      </c>
      <c r="T853" s="9" t="s">
        <v>163</v>
      </c>
      <c r="U853" s="9" t="s">
        <v>163</v>
      </c>
      <c r="V853" s="9" t="s">
        <v>163</v>
      </c>
      <c r="W853" s="9" t="s">
        <v>163</v>
      </c>
      <c r="X853" s="9" t="s">
        <v>163</v>
      </c>
    </row>
    <row r="854" spans="1:24" x14ac:dyDescent="0.2">
      <c r="A854" s="9">
        <v>422554</v>
      </c>
      <c r="B854" s="9" t="s">
        <v>157</v>
      </c>
      <c r="K854" s="9" t="s">
        <v>167</v>
      </c>
      <c r="L854" s="9" t="s">
        <v>163</v>
      </c>
      <c r="N854" s="9" t="s">
        <v>167</v>
      </c>
      <c r="P854" s="9" t="s">
        <v>167</v>
      </c>
      <c r="R854" s="9" t="s">
        <v>163</v>
      </c>
      <c r="S854" s="9" t="s">
        <v>163</v>
      </c>
      <c r="T854" s="9" t="s">
        <v>167</v>
      </c>
      <c r="X854" s="9" t="s">
        <v>167</v>
      </c>
    </row>
    <row r="855" spans="1:24" x14ac:dyDescent="0.2">
      <c r="A855" s="9">
        <v>422557</v>
      </c>
      <c r="B855" s="9" t="s">
        <v>157</v>
      </c>
      <c r="E855" s="9" t="s">
        <v>167</v>
      </c>
      <c r="P855" s="9" t="s">
        <v>167</v>
      </c>
      <c r="Q855" s="9" t="s">
        <v>167</v>
      </c>
      <c r="S855" s="9" t="s">
        <v>167</v>
      </c>
      <c r="T855" s="9" t="s">
        <v>165</v>
      </c>
      <c r="U855" s="9" t="s">
        <v>165</v>
      </c>
      <c r="V855" s="9" t="s">
        <v>167</v>
      </c>
      <c r="W855" s="9" t="s">
        <v>165</v>
      </c>
      <c r="X855" s="9" t="s">
        <v>167</v>
      </c>
    </row>
    <row r="856" spans="1:24" x14ac:dyDescent="0.2">
      <c r="A856" s="9">
        <v>422560</v>
      </c>
      <c r="B856" s="9" t="s">
        <v>157</v>
      </c>
      <c r="E856" s="9" t="s">
        <v>167</v>
      </c>
      <c r="H856" s="9" t="s">
        <v>167</v>
      </c>
      <c r="J856" s="9" t="s">
        <v>167</v>
      </c>
      <c r="K856" s="9" t="s">
        <v>167</v>
      </c>
      <c r="N856" s="9" t="s">
        <v>165</v>
      </c>
      <c r="O856" s="9" t="s">
        <v>167</v>
      </c>
      <c r="P856" s="9" t="s">
        <v>165</v>
      </c>
      <c r="Q856" s="9" t="s">
        <v>165</v>
      </c>
      <c r="R856" s="9" t="s">
        <v>163</v>
      </c>
      <c r="S856" s="9" t="s">
        <v>163</v>
      </c>
      <c r="T856" s="9" t="s">
        <v>163</v>
      </c>
      <c r="U856" s="9" t="s">
        <v>165</v>
      </c>
      <c r="V856" s="9" t="s">
        <v>163</v>
      </c>
      <c r="W856" s="9" t="s">
        <v>163</v>
      </c>
      <c r="X856" s="9" t="s">
        <v>165</v>
      </c>
    </row>
    <row r="857" spans="1:24" x14ac:dyDescent="0.2">
      <c r="A857" s="9">
        <v>422562</v>
      </c>
      <c r="B857" s="9" t="s">
        <v>157</v>
      </c>
      <c r="L857" s="9" t="s">
        <v>163</v>
      </c>
      <c r="N857" s="9" t="s">
        <v>165</v>
      </c>
      <c r="O857" s="9" t="s">
        <v>165</v>
      </c>
      <c r="P857" s="9" t="s">
        <v>165</v>
      </c>
      <c r="Q857" s="9" t="s">
        <v>165</v>
      </c>
      <c r="R857" s="9" t="s">
        <v>165</v>
      </c>
      <c r="S857" s="9" t="s">
        <v>165</v>
      </c>
      <c r="T857" s="9" t="s">
        <v>163</v>
      </c>
      <c r="U857" s="9" t="s">
        <v>163</v>
      </c>
      <c r="V857" s="9" t="s">
        <v>163</v>
      </c>
      <c r="W857" s="9" t="s">
        <v>163</v>
      </c>
      <c r="X857" s="9" t="s">
        <v>163</v>
      </c>
    </row>
    <row r="858" spans="1:24" x14ac:dyDescent="0.2">
      <c r="A858" s="9">
        <v>422565</v>
      </c>
      <c r="B858" s="9" t="s">
        <v>157</v>
      </c>
      <c r="E858" s="9" t="s">
        <v>167</v>
      </c>
      <c r="F858" s="9" t="s">
        <v>167</v>
      </c>
      <c r="K858" s="9" t="s">
        <v>167</v>
      </c>
      <c r="N858" s="9" t="s">
        <v>167</v>
      </c>
      <c r="O858" s="9" t="s">
        <v>167</v>
      </c>
      <c r="P858" s="9" t="s">
        <v>167</v>
      </c>
      <c r="Q858" s="9" t="s">
        <v>167</v>
      </c>
      <c r="R858" s="9" t="s">
        <v>167</v>
      </c>
      <c r="T858" s="9" t="s">
        <v>163</v>
      </c>
      <c r="U858" s="9" t="s">
        <v>163</v>
      </c>
      <c r="V858" s="9" t="s">
        <v>163</v>
      </c>
      <c r="W858" s="9" t="s">
        <v>163</v>
      </c>
      <c r="X858" s="9" t="s">
        <v>163</v>
      </c>
    </row>
    <row r="859" spans="1:24" x14ac:dyDescent="0.2">
      <c r="A859" s="9">
        <v>422572</v>
      </c>
      <c r="B859" s="9" t="s">
        <v>157</v>
      </c>
      <c r="G859" s="9" t="s">
        <v>167</v>
      </c>
      <c r="L859" s="9" t="s">
        <v>165</v>
      </c>
      <c r="N859" s="9" t="s">
        <v>167</v>
      </c>
      <c r="R859" s="9" t="s">
        <v>163</v>
      </c>
      <c r="W859" s="9" t="s">
        <v>165</v>
      </c>
    </row>
    <row r="860" spans="1:24" x14ac:dyDescent="0.2">
      <c r="A860" s="9">
        <v>422588</v>
      </c>
      <c r="B860" s="9" t="s">
        <v>157</v>
      </c>
      <c r="L860" s="9" t="s">
        <v>165</v>
      </c>
      <c r="O860" s="9" t="s">
        <v>165</v>
      </c>
      <c r="P860" s="9" t="s">
        <v>167</v>
      </c>
      <c r="T860" s="9" t="s">
        <v>165</v>
      </c>
      <c r="U860" s="9" t="s">
        <v>163</v>
      </c>
      <c r="V860" s="9" t="s">
        <v>167</v>
      </c>
      <c r="W860" s="9" t="s">
        <v>163</v>
      </c>
      <c r="X860" s="9" t="s">
        <v>167</v>
      </c>
    </row>
    <row r="861" spans="1:24" x14ac:dyDescent="0.2">
      <c r="A861" s="9">
        <v>422589</v>
      </c>
      <c r="B861" s="9" t="s">
        <v>157</v>
      </c>
      <c r="H861" s="9" t="s">
        <v>167</v>
      </c>
      <c r="L861" s="9" t="s">
        <v>163</v>
      </c>
      <c r="N861" s="9" t="s">
        <v>163</v>
      </c>
      <c r="O861" s="9" t="s">
        <v>163</v>
      </c>
      <c r="P861" s="9" t="s">
        <v>163</v>
      </c>
      <c r="Q861" s="9" t="s">
        <v>163</v>
      </c>
      <c r="R861" s="9" t="s">
        <v>163</v>
      </c>
      <c r="S861" s="9" t="s">
        <v>163</v>
      </c>
      <c r="T861" s="9" t="s">
        <v>163</v>
      </c>
      <c r="U861" s="9" t="s">
        <v>163</v>
      </c>
      <c r="V861" s="9" t="s">
        <v>163</v>
      </c>
      <c r="W861" s="9" t="s">
        <v>163</v>
      </c>
      <c r="X861" s="9" t="s">
        <v>163</v>
      </c>
    </row>
    <row r="862" spans="1:24" x14ac:dyDescent="0.2">
      <c r="A862" s="9">
        <v>422613</v>
      </c>
      <c r="B862" s="9" t="s">
        <v>157</v>
      </c>
      <c r="D862" s="9" t="s">
        <v>165</v>
      </c>
      <c r="I862" s="9" t="s">
        <v>165</v>
      </c>
      <c r="L862" s="9" t="s">
        <v>163</v>
      </c>
      <c r="M862" s="9" t="s">
        <v>167</v>
      </c>
      <c r="N862" s="9" t="s">
        <v>165</v>
      </c>
      <c r="O862" s="9" t="s">
        <v>163</v>
      </c>
      <c r="P862" s="9" t="s">
        <v>165</v>
      </c>
      <c r="Q862" s="9" t="s">
        <v>165</v>
      </c>
      <c r="R862" s="9" t="s">
        <v>163</v>
      </c>
      <c r="T862" s="9" t="s">
        <v>163</v>
      </c>
      <c r="U862" s="9" t="s">
        <v>163</v>
      </c>
      <c r="V862" s="9" t="s">
        <v>163</v>
      </c>
      <c r="W862" s="9" t="s">
        <v>163</v>
      </c>
      <c r="X862" s="9" t="s">
        <v>163</v>
      </c>
    </row>
    <row r="863" spans="1:24" x14ac:dyDescent="0.2">
      <c r="A863" s="9">
        <v>422620</v>
      </c>
      <c r="B863" s="9" t="s">
        <v>157</v>
      </c>
      <c r="D863" s="9" t="s">
        <v>167</v>
      </c>
      <c r="I863" s="9" t="s">
        <v>163</v>
      </c>
      <c r="K863" s="9" t="s">
        <v>163</v>
      </c>
      <c r="M863" s="9" t="s">
        <v>163</v>
      </c>
      <c r="S863" s="9" t="s">
        <v>165</v>
      </c>
      <c r="T863" s="9" t="s">
        <v>163</v>
      </c>
      <c r="U863" s="9" t="s">
        <v>163</v>
      </c>
      <c r="V863" s="9" t="s">
        <v>165</v>
      </c>
      <c r="X863" s="9" t="s">
        <v>163</v>
      </c>
    </row>
    <row r="864" spans="1:24" x14ac:dyDescent="0.2">
      <c r="A864" s="9">
        <v>422636</v>
      </c>
      <c r="B864" s="9" t="s">
        <v>157</v>
      </c>
      <c r="L864" s="9" t="s">
        <v>167</v>
      </c>
      <c r="N864" s="9" t="s">
        <v>167</v>
      </c>
      <c r="R864" s="9" t="s">
        <v>163</v>
      </c>
      <c r="S864" s="9" t="s">
        <v>165</v>
      </c>
      <c r="V864" s="9" t="s">
        <v>163</v>
      </c>
      <c r="W864" s="9" t="s">
        <v>165</v>
      </c>
      <c r="X864" s="9" t="s">
        <v>165</v>
      </c>
    </row>
    <row r="865" spans="1:24" x14ac:dyDescent="0.2">
      <c r="A865" s="9">
        <v>422646</v>
      </c>
      <c r="B865" s="9" t="s">
        <v>157</v>
      </c>
      <c r="G865" s="9" t="s">
        <v>167</v>
      </c>
      <c r="H865" s="9" t="s">
        <v>167</v>
      </c>
      <c r="L865" s="9" t="s">
        <v>165</v>
      </c>
      <c r="N865" s="9" t="s">
        <v>167</v>
      </c>
      <c r="O865" s="9" t="s">
        <v>167</v>
      </c>
      <c r="Q865" s="9" t="s">
        <v>167</v>
      </c>
      <c r="R865" s="9" t="s">
        <v>163</v>
      </c>
      <c r="S865" s="9" t="s">
        <v>163</v>
      </c>
      <c r="U865" s="9" t="s">
        <v>163</v>
      </c>
      <c r="V865" s="9" t="s">
        <v>163</v>
      </c>
      <c r="W865" s="9" t="s">
        <v>163</v>
      </c>
    </row>
    <row r="866" spans="1:24" x14ac:dyDescent="0.2">
      <c r="A866" s="9">
        <v>422653</v>
      </c>
      <c r="B866" s="9" t="s">
        <v>157</v>
      </c>
      <c r="E866" s="9" t="s">
        <v>167</v>
      </c>
      <c r="H866" s="9" t="s">
        <v>165</v>
      </c>
      <c r="K866" s="9" t="s">
        <v>167</v>
      </c>
      <c r="L866" s="9" t="s">
        <v>167</v>
      </c>
      <c r="O866" s="9" t="s">
        <v>167</v>
      </c>
      <c r="Q866" s="9" t="s">
        <v>167</v>
      </c>
      <c r="S866" s="9" t="s">
        <v>163</v>
      </c>
      <c r="T866" s="9" t="s">
        <v>165</v>
      </c>
      <c r="U866" s="9" t="s">
        <v>163</v>
      </c>
      <c r="V866" s="9" t="s">
        <v>163</v>
      </c>
      <c r="W866" s="9" t="s">
        <v>163</v>
      </c>
      <c r="X866" s="9" t="s">
        <v>163</v>
      </c>
    </row>
    <row r="867" spans="1:24" x14ac:dyDescent="0.2">
      <c r="A867" s="9">
        <v>422675</v>
      </c>
      <c r="B867" s="9" t="s">
        <v>157</v>
      </c>
      <c r="L867" s="9" t="s">
        <v>163</v>
      </c>
      <c r="P867" s="9" t="s">
        <v>165</v>
      </c>
      <c r="Q867" s="9" t="s">
        <v>163</v>
      </c>
      <c r="R867" s="9" t="s">
        <v>163</v>
      </c>
      <c r="S867" s="9" t="s">
        <v>165</v>
      </c>
      <c r="T867" s="9" t="s">
        <v>165</v>
      </c>
      <c r="V867" s="9" t="s">
        <v>163</v>
      </c>
      <c r="W867" s="9" t="s">
        <v>165</v>
      </c>
      <c r="X867" s="9" t="s">
        <v>163</v>
      </c>
    </row>
    <row r="868" spans="1:24" x14ac:dyDescent="0.2">
      <c r="A868" s="9">
        <v>422689</v>
      </c>
      <c r="B868" s="9" t="s">
        <v>157</v>
      </c>
      <c r="I868" s="9" t="s">
        <v>163</v>
      </c>
      <c r="J868" s="9" t="s">
        <v>165</v>
      </c>
      <c r="L868" s="9" t="s">
        <v>163</v>
      </c>
      <c r="M868" s="9" t="s">
        <v>163</v>
      </c>
      <c r="N868" s="9" t="s">
        <v>163</v>
      </c>
      <c r="O868" s="9" t="s">
        <v>163</v>
      </c>
      <c r="P868" s="9" t="s">
        <v>163</v>
      </c>
      <c r="Q868" s="9" t="s">
        <v>163</v>
      </c>
      <c r="R868" s="9" t="s">
        <v>163</v>
      </c>
      <c r="S868" s="9" t="s">
        <v>163</v>
      </c>
      <c r="T868" s="9" t="s">
        <v>163</v>
      </c>
      <c r="U868" s="9" t="s">
        <v>163</v>
      </c>
      <c r="V868" s="9" t="s">
        <v>163</v>
      </c>
      <c r="W868" s="9" t="s">
        <v>163</v>
      </c>
      <c r="X868" s="9" t="s">
        <v>163</v>
      </c>
    </row>
    <row r="869" spans="1:24" x14ac:dyDescent="0.2">
      <c r="A869" s="9">
        <v>422690</v>
      </c>
      <c r="B869" s="9" t="s">
        <v>157</v>
      </c>
      <c r="L869" s="9" t="s">
        <v>167</v>
      </c>
      <c r="N869" s="9" t="s">
        <v>167</v>
      </c>
      <c r="P869" s="9" t="s">
        <v>167</v>
      </c>
      <c r="Q869" s="9" t="s">
        <v>165</v>
      </c>
      <c r="R869" s="9" t="s">
        <v>167</v>
      </c>
      <c r="S869" s="9" t="s">
        <v>167</v>
      </c>
      <c r="T869" s="9" t="s">
        <v>165</v>
      </c>
      <c r="U869" s="9" t="s">
        <v>167</v>
      </c>
      <c r="V869" s="9" t="s">
        <v>163</v>
      </c>
      <c r="W869" s="9" t="s">
        <v>163</v>
      </c>
      <c r="X869" s="9" t="s">
        <v>165</v>
      </c>
    </row>
    <row r="870" spans="1:24" x14ac:dyDescent="0.2">
      <c r="A870" s="9">
        <v>422698</v>
      </c>
      <c r="B870" s="9" t="s">
        <v>157</v>
      </c>
      <c r="E870" s="9" t="s">
        <v>167</v>
      </c>
      <c r="H870" s="9" t="s">
        <v>165</v>
      </c>
      <c r="K870" s="9" t="s">
        <v>167</v>
      </c>
      <c r="N870" s="9" t="s">
        <v>167</v>
      </c>
      <c r="O870" s="9" t="s">
        <v>167</v>
      </c>
      <c r="P870" s="9" t="s">
        <v>165</v>
      </c>
      <c r="R870" s="9" t="s">
        <v>163</v>
      </c>
      <c r="S870" s="9" t="s">
        <v>163</v>
      </c>
      <c r="T870" s="9" t="s">
        <v>167</v>
      </c>
      <c r="U870" s="9" t="s">
        <v>163</v>
      </c>
      <c r="V870" s="9" t="s">
        <v>165</v>
      </c>
      <c r="W870" s="9" t="s">
        <v>167</v>
      </c>
      <c r="X870" s="9" t="s">
        <v>167</v>
      </c>
    </row>
    <row r="871" spans="1:24" x14ac:dyDescent="0.2">
      <c r="A871" s="9">
        <v>422701</v>
      </c>
      <c r="B871" s="9" t="s">
        <v>157</v>
      </c>
      <c r="N871" s="9" t="s">
        <v>167</v>
      </c>
      <c r="R871" s="9" t="s">
        <v>167</v>
      </c>
      <c r="T871" s="9" t="s">
        <v>167</v>
      </c>
      <c r="U871" s="9" t="s">
        <v>167</v>
      </c>
      <c r="V871" s="9" t="s">
        <v>167</v>
      </c>
    </row>
    <row r="872" spans="1:24" x14ac:dyDescent="0.2">
      <c r="A872" s="9">
        <v>422704</v>
      </c>
      <c r="B872" s="9" t="s">
        <v>157</v>
      </c>
      <c r="F872" s="9" t="s">
        <v>167</v>
      </c>
      <c r="J872" s="9" t="s">
        <v>163</v>
      </c>
      <c r="L872" s="9" t="s">
        <v>163</v>
      </c>
      <c r="N872" s="9" t="s">
        <v>163</v>
      </c>
      <c r="Q872" s="9" t="s">
        <v>165</v>
      </c>
      <c r="R872" s="9" t="s">
        <v>165</v>
      </c>
      <c r="S872" s="9" t="s">
        <v>165</v>
      </c>
      <c r="T872" s="9" t="s">
        <v>163</v>
      </c>
      <c r="U872" s="9" t="s">
        <v>163</v>
      </c>
      <c r="V872" s="9" t="s">
        <v>163</v>
      </c>
      <c r="W872" s="9" t="s">
        <v>163</v>
      </c>
      <c r="X872" s="9" t="s">
        <v>163</v>
      </c>
    </row>
    <row r="873" spans="1:24" x14ac:dyDescent="0.2">
      <c r="A873" s="9">
        <v>422706</v>
      </c>
      <c r="B873" s="9" t="s">
        <v>157</v>
      </c>
      <c r="E873" s="9" t="s">
        <v>167</v>
      </c>
      <c r="H873" s="9" t="s">
        <v>167</v>
      </c>
      <c r="K873" s="9" t="s">
        <v>167</v>
      </c>
      <c r="L873" s="9" t="s">
        <v>163</v>
      </c>
      <c r="N873" s="9" t="s">
        <v>165</v>
      </c>
      <c r="O873" s="9" t="s">
        <v>165</v>
      </c>
      <c r="P873" s="9" t="s">
        <v>167</v>
      </c>
      <c r="Q873" s="9" t="s">
        <v>167</v>
      </c>
      <c r="R873" s="9" t="s">
        <v>167</v>
      </c>
      <c r="S873" s="9" t="s">
        <v>165</v>
      </c>
      <c r="T873" s="9" t="s">
        <v>163</v>
      </c>
      <c r="U873" s="9" t="s">
        <v>165</v>
      </c>
      <c r="V873" s="9" t="s">
        <v>163</v>
      </c>
      <c r="W873" s="9" t="s">
        <v>165</v>
      </c>
      <c r="X873" s="9" t="s">
        <v>165</v>
      </c>
    </row>
    <row r="874" spans="1:24" x14ac:dyDescent="0.2">
      <c r="A874" s="9">
        <v>422710</v>
      </c>
      <c r="B874" s="9" t="s">
        <v>157</v>
      </c>
      <c r="D874" s="9" t="s">
        <v>167</v>
      </c>
      <c r="J874" s="9" t="s">
        <v>163</v>
      </c>
      <c r="K874" s="9" t="s">
        <v>165</v>
      </c>
      <c r="N874" s="9" t="s">
        <v>165</v>
      </c>
      <c r="O874" s="9" t="s">
        <v>167</v>
      </c>
      <c r="P874" s="9" t="s">
        <v>165</v>
      </c>
      <c r="R874" s="9" t="s">
        <v>165</v>
      </c>
      <c r="T874" s="9" t="s">
        <v>163</v>
      </c>
      <c r="U874" s="9" t="s">
        <v>163</v>
      </c>
      <c r="V874" s="9" t="s">
        <v>165</v>
      </c>
      <c r="W874" s="9" t="s">
        <v>165</v>
      </c>
      <c r="X874" s="9" t="s">
        <v>163</v>
      </c>
    </row>
    <row r="875" spans="1:24" x14ac:dyDescent="0.2">
      <c r="A875" s="9">
        <v>422713</v>
      </c>
      <c r="B875" s="9" t="s">
        <v>157</v>
      </c>
      <c r="F875" s="9" t="s">
        <v>165</v>
      </c>
      <c r="J875" s="9" t="s">
        <v>163</v>
      </c>
      <c r="L875" s="9" t="s">
        <v>163</v>
      </c>
      <c r="M875" s="9" t="s">
        <v>165</v>
      </c>
      <c r="O875" s="9" t="s">
        <v>163</v>
      </c>
      <c r="P875" s="9" t="s">
        <v>163</v>
      </c>
      <c r="Q875" s="9" t="s">
        <v>163</v>
      </c>
      <c r="R875" s="9" t="s">
        <v>163</v>
      </c>
      <c r="T875" s="9" t="s">
        <v>163</v>
      </c>
      <c r="U875" s="9" t="s">
        <v>163</v>
      </c>
      <c r="V875" s="9" t="s">
        <v>163</v>
      </c>
      <c r="W875" s="9" t="s">
        <v>163</v>
      </c>
    </row>
    <row r="876" spans="1:24" x14ac:dyDescent="0.2">
      <c r="A876" s="9">
        <v>422721</v>
      </c>
      <c r="B876" s="9" t="s">
        <v>157</v>
      </c>
      <c r="N876" s="9" t="s">
        <v>165</v>
      </c>
      <c r="P876" s="9" t="s">
        <v>167</v>
      </c>
      <c r="T876" s="9" t="s">
        <v>165</v>
      </c>
      <c r="V876" s="9" t="s">
        <v>165</v>
      </c>
      <c r="W876" s="9" t="s">
        <v>163</v>
      </c>
    </row>
    <row r="877" spans="1:24" x14ac:dyDescent="0.2">
      <c r="A877" s="9">
        <v>422726</v>
      </c>
      <c r="B877" s="9" t="s">
        <v>157</v>
      </c>
      <c r="H877" s="9" t="s">
        <v>163</v>
      </c>
      <c r="K877" s="9" t="s">
        <v>167</v>
      </c>
      <c r="L877" s="9" t="s">
        <v>165</v>
      </c>
      <c r="N877" s="9" t="s">
        <v>167</v>
      </c>
      <c r="O877" s="9" t="s">
        <v>167</v>
      </c>
      <c r="R877" s="9" t="s">
        <v>163</v>
      </c>
      <c r="S877" s="9" t="s">
        <v>165</v>
      </c>
      <c r="T877" s="9" t="s">
        <v>163</v>
      </c>
      <c r="V877" s="9" t="s">
        <v>167</v>
      </c>
      <c r="W877" s="9" t="s">
        <v>163</v>
      </c>
    </row>
    <row r="878" spans="1:24" x14ac:dyDescent="0.2">
      <c r="A878" s="9">
        <v>422741</v>
      </c>
      <c r="B878" s="9" t="s">
        <v>157</v>
      </c>
      <c r="G878" s="9" t="s">
        <v>167</v>
      </c>
      <c r="I878" s="9" t="s">
        <v>167</v>
      </c>
      <c r="L878" s="9" t="s">
        <v>165</v>
      </c>
      <c r="N878" s="9" t="s">
        <v>163</v>
      </c>
      <c r="O878" s="9" t="s">
        <v>165</v>
      </c>
      <c r="P878" s="9" t="s">
        <v>163</v>
      </c>
      <c r="Q878" s="9" t="s">
        <v>165</v>
      </c>
      <c r="R878" s="9" t="s">
        <v>163</v>
      </c>
      <c r="S878" s="9" t="s">
        <v>167</v>
      </c>
      <c r="T878" s="9" t="s">
        <v>163</v>
      </c>
      <c r="U878" s="9" t="s">
        <v>163</v>
      </c>
      <c r="V878" s="9" t="s">
        <v>163</v>
      </c>
      <c r="W878" s="9" t="s">
        <v>163</v>
      </c>
      <c r="X878" s="9" t="s">
        <v>163</v>
      </c>
    </row>
    <row r="879" spans="1:24" x14ac:dyDescent="0.2">
      <c r="A879" s="9">
        <v>422742</v>
      </c>
      <c r="B879" s="9" t="s">
        <v>157</v>
      </c>
      <c r="N879" s="9" t="s">
        <v>167</v>
      </c>
      <c r="Q879" s="9" t="s">
        <v>167</v>
      </c>
      <c r="T879" s="9" t="s">
        <v>165</v>
      </c>
      <c r="V879" s="9" t="s">
        <v>165</v>
      </c>
      <c r="X879" s="9" t="s">
        <v>167</v>
      </c>
    </row>
    <row r="880" spans="1:24" x14ac:dyDescent="0.2">
      <c r="A880" s="9">
        <v>422744</v>
      </c>
      <c r="B880" s="9" t="s">
        <v>157</v>
      </c>
      <c r="G880" s="9" t="s">
        <v>167</v>
      </c>
      <c r="H880" s="9" t="s">
        <v>167</v>
      </c>
      <c r="K880" s="9" t="s">
        <v>167</v>
      </c>
      <c r="L880" s="9" t="s">
        <v>167</v>
      </c>
      <c r="N880" s="9" t="s">
        <v>165</v>
      </c>
      <c r="O880" s="9" t="s">
        <v>165</v>
      </c>
      <c r="P880" s="9" t="s">
        <v>165</v>
      </c>
      <c r="Q880" s="9" t="s">
        <v>165</v>
      </c>
      <c r="R880" s="9" t="s">
        <v>163</v>
      </c>
      <c r="S880" s="9" t="s">
        <v>163</v>
      </c>
      <c r="T880" s="9" t="s">
        <v>163</v>
      </c>
      <c r="U880" s="9" t="s">
        <v>163</v>
      </c>
      <c r="V880" s="9" t="s">
        <v>163</v>
      </c>
      <c r="W880" s="9" t="s">
        <v>163</v>
      </c>
      <c r="X880" s="9" t="s">
        <v>163</v>
      </c>
    </row>
    <row r="881" spans="1:24" x14ac:dyDescent="0.2">
      <c r="A881" s="9">
        <v>422747</v>
      </c>
      <c r="B881" s="9" t="s">
        <v>157</v>
      </c>
      <c r="D881" s="9" t="s">
        <v>167</v>
      </c>
      <c r="G881" s="9" t="s">
        <v>165</v>
      </c>
      <c r="H881" s="9" t="s">
        <v>165</v>
      </c>
      <c r="J881" s="9" t="s">
        <v>165</v>
      </c>
      <c r="N881" s="9" t="s">
        <v>163</v>
      </c>
      <c r="O881" s="9" t="s">
        <v>163</v>
      </c>
      <c r="P881" s="9" t="s">
        <v>163</v>
      </c>
      <c r="Q881" s="9" t="s">
        <v>163</v>
      </c>
      <c r="R881" s="9" t="s">
        <v>163</v>
      </c>
      <c r="S881" s="9" t="s">
        <v>163</v>
      </c>
      <c r="T881" s="9" t="s">
        <v>163</v>
      </c>
      <c r="U881" s="9" t="s">
        <v>163</v>
      </c>
      <c r="V881" s="9" t="s">
        <v>163</v>
      </c>
      <c r="W881" s="9" t="s">
        <v>163</v>
      </c>
      <c r="X881" s="9" t="s">
        <v>163</v>
      </c>
    </row>
    <row r="882" spans="1:24" x14ac:dyDescent="0.2">
      <c r="A882" s="9">
        <v>422753</v>
      </c>
      <c r="B882" s="9" t="s">
        <v>157</v>
      </c>
      <c r="G882" s="9" t="s">
        <v>167</v>
      </c>
      <c r="K882" s="9" t="s">
        <v>167</v>
      </c>
      <c r="L882" s="9" t="s">
        <v>167</v>
      </c>
      <c r="N882" s="9" t="s">
        <v>167</v>
      </c>
      <c r="T882" s="9" t="s">
        <v>167</v>
      </c>
    </row>
    <row r="883" spans="1:24" x14ac:dyDescent="0.2">
      <c r="A883" s="9">
        <v>422754</v>
      </c>
      <c r="B883" s="9" t="s">
        <v>157</v>
      </c>
      <c r="P883" s="9" t="s">
        <v>167</v>
      </c>
      <c r="T883" s="9" t="s">
        <v>167</v>
      </c>
      <c r="U883" s="9" t="s">
        <v>165</v>
      </c>
      <c r="V883" s="9" t="s">
        <v>165</v>
      </c>
      <c r="X883" s="9" t="s">
        <v>167</v>
      </c>
    </row>
    <row r="884" spans="1:24" x14ac:dyDescent="0.2">
      <c r="A884" s="9">
        <v>422760</v>
      </c>
      <c r="B884" s="9" t="s">
        <v>157</v>
      </c>
      <c r="H884" s="9" t="s">
        <v>167</v>
      </c>
      <c r="I884" s="9" t="s">
        <v>165</v>
      </c>
      <c r="J884" s="9" t="s">
        <v>167</v>
      </c>
      <c r="L884" s="9" t="s">
        <v>163</v>
      </c>
      <c r="N884" s="9" t="s">
        <v>163</v>
      </c>
      <c r="O884" s="9" t="s">
        <v>165</v>
      </c>
      <c r="P884" s="9" t="s">
        <v>165</v>
      </c>
      <c r="Q884" s="9" t="s">
        <v>165</v>
      </c>
      <c r="R884" s="9" t="s">
        <v>163</v>
      </c>
      <c r="S884" s="9" t="s">
        <v>163</v>
      </c>
      <c r="T884" s="9" t="s">
        <v>163</v>
      </c>
      <c r="U884" s="9" t="s">
        <v>163</v>
      </c>
      <c r="V884" s="9" t="s">
        <v>163</v>
      </c>
      <c r="W884" s="9" t="s">
        <v>163</v>
      </c>
      <c r="X884" s="9" t="s">
        <v>163</v>
      </c>
    </row>
    <row r="885" spans="1:24" x14ac:dyDescent="0.2">
      <c r="A885" s="9">
        <v>422766</v>
      </c>
      <c r="B885" s="9" t="s">
        <v>157</v>
      </c>
      <c r="E885" s="9" t="s">
        <v>167</v>
      </c>
      <c r="L885" s="9" t="s">
        <v>167</v>
      </c>
      <c r="N885" s="9" t="s">
        <v>167</v>
      </c>
      <c r="P885" s="9" t="s">
        <v>167</v>
      </c>
      <c r="Q885" s="9" t="s">
        <v>167</v>
      </c>
      <c r="R885" s="9" t="s">
        <v>163</v>
      </c>
      <c r="S885" s="9" t="s">
        <v>165</v>
      </c>
      <c r="T885" s="9" t="s">
        <v>165</v>
      </c>
      <c r="U885" s="9" t="s">
        <v>165</v>
      </c>
      <c r="V885" s="9" t="s">
        <v>165</v>
      </c>
      <c r="W885" s="9" t="s">
        <v>165</v>
      </c>
      <c r="X885" s="9" t="s">
        <v>165</v>
      </c>
    </row>
    <row r="886" spans="1:24" x14ac:dyDescent="0.2">
      <c r="A886" s="9">
        <v>422772</v>
      </c>
      <c r="B886" s="9" t="s">
        <v>157</v>
      </c>
      <c r="M886" s="9" t="s">
        <v>167</v>
      </c>
      <c r="N886" s="9" t="s">
        <v>167</v>
      </c>
      <c r="R886" s="9" t="s">
        <v>165</v>
      </c>
      <c r="S886" s="9" t="s">
        <v>163</v>
      </c>
      <c r="W886" s="9" t="s">
        <v>163</v>
      </c>
    </row>
    <row r="887" spans="1:24" x14ac:dyDescent="0.2">
      <c r="A887" s="9">
        <v>422801</v>
      </c>
      <c r="B887" s="9" t="s">
        <v>157</v>
      </c>
      <c r="H887" s="9" t="s">
        <v>165</v>
      </c>
      <c r="I887" s="9" t="s">
        <v>163</v>
      </c>
      <c r="L887" s="9" t="s">
        <v>163</v>
      </c>
      <c r="N887" s="9" t="s">
        <v>165</v>
      </c>
      <c r="O887" s="9" t="s">
        <v>165</v>
      </c>
      <c r="P887" s="9" t="s">
        <v>165</v>
      </c>
      <c r="Q887" s="9" t="s">
        <v>163</v>
      </c>
      <c r="R887" s="9" t="s">
        <v>163</v>
      </c>
      <c r="S887" s="9" t="s">
        <v>163</v>
      </c>
      <c r="T887" s="9" t="s">
        <v>163</v>
      </c>
      <c r="U887" s="9" t="s">
        <v>163</v>
      </c>
      <c r="V887" s="9" t="s">
        <v>163</v>
      </c>
      <c r="W887" s="9" t="s">
        <v>163</v>
      </c>
    </row>
    <row r="888" spans="1:24" x14ac:dyDescent="0.2">
      <c r="A888" s="9">
        <v>422803</v>
      </c>
      <c r="B888" s="9" t="s">
        <v>157</v>
      </c>
      <c r="L888" s="9" t="s">
        <v>167</v>
      </c>
      <c r="N888" s="9" t="s">
        <v>167</v>
      </c>
      <c r="P888" s="9" t="s">
        <v>163</v>
      </c>
      <c r="R888" s="9" t="s">
        <v>163</v>
      </c>
      <c r="T888" s="9" t="s">
        <v>163</v>
      </c>
      <c r="U888" s="9" t="s">
        <v>163</v>
      </c>
      <c r="V888" s="9" t="s">
        <v>163</v>
      </c>
    </row>
    <row r="889" spans="1:24" x14ac:dyDescent="0.2">
      <c r="A889" s="9">
        <v>422804</v>
      </c>
      <c r="B889" s="9" t="s">
        <v>157</v>
      </c>
      <c r="H889" s="9" t="s">
        <v>167</v>
      </c>
      <c r="K889" s="9" t="s">
        <v>167</v>
      </c>
      <c r="L889" s="9" t="s">
        <v>165</v>
      </c>
      <c r="N889" s="9" t="s">
        <v>167</v>
      </c>
      <c r="O889" s="9" t="s">
        <v>167</v>
      </c>
      <c r="P889" s="9" t="s">
        <v>167</v>
      </c>
      <c r="Q889" s="9" t="s">
        <v>167</v>
      </c>
      <c r="R889" s="9" t="s">
        <v>163</v>
      </c>
      <c r="S889" s="9" t="s">
        <v>163</v>
      </c>
      <c r="T889" s="9" t="s">
        <v>163</v>
      </c>
      <c r="U889" s="9" t="s">
        <v>165</v>
      </c>
      <c r="V889" s="9" t="s">
        <v>165</v>
      </c>
      <c r="W889" s="9" t="s">
        <v>163</v>
      </c>
      <c r="X889" s="9" t="s">
        <v>165</v>
      </c>
    </row>
    <row r="890" spans="1:24" x14ac:dyDescent="0.2">
      <c r="A890" s="9">
        <v>422826</v>
      </c>
      <c r="B890" s="9" t="s">
        <v>157</v>
      </c>
      <c r="G890" s="9" t="s">
        <v>167</v>
      </c>
      <c r="H890" s="9" t="s">
        <v>163</v>
      </c>
      <c r="J890" s="9" t="s">
        <v>165</v>
      </c>
      <c r="L890" s="9" t="s">
        <v>163</v>
      </c>
      <c r="N890" s="9" t="s">
        <v>163</v>
      </c>
      <c r="O890" s="9" t="s">
        <v>165</v>
      </c>
      <c r="P890" s="9" t="s">
        <v>163</v>
      </c>
      <c r="Q890" s="9" t="s">
        <v>165</v>
      </c>
      <c r="R890" s="9" t="s">
        <v>163</v>
      </c>
      <c r="S890" s="9" t="s">
        <v>163</v>
      </c>
      <c r="T890" s="9" t="s">
        <v>163</v>
      </c>
      <c r="U890" s="9" t="s">
        <v>163</v>
      </c>
      <c r="V890" s="9" t="s">
        <v>163</v>
      </c>
      <c r="W890" s="9" t="s">
        <v>163</v>
      </c>
      <c r="X890" s="9" t="s">
        <v>163</v>
      </c>
    </row>
    <row r="891" spans="1:24" x14ac:dyDescent="0.2">
      <c r="A891" s="9">
        <v>422827</v>
      </c>
      <c r="B891" s="9" t="s">
        <v>157</v>
      </c>
      <c r="H891" s="9" t="s">
        <v>165</v>
      </c>
      <c r="J891" s="9" t="s">
        <v>165</v>
      </c>
      <c r="K891" s="9" t="s">
        <v>167</v>
      </c>
      <c r="M891" s="9" t="s">
        <v>163</v>
      </c>
      <c r="N891" s="9" t="s">
        <v>163</v>
      </c>
      <c r="O891" s="9" t="s">
        <v>163</v>
      </c>
      <c r="P891" s="9" t="s">
        <v>165</v>
      </c>
      <c r="Q891" s="9" t="s">
        <v>163</v>
      </c>
      <c r="R891" s="9" t="s">
        <v>163</v>
      </c>
      <c r="S891" s="9" t="s">
        <v>163</v>
      </c>
      <c r="T891" s="9" t="s">
        <v>163</v>
      </c>
      <c r="U891" s="9" t="s">
        <v>163</v>
      </c>
      <c r="V891" s="9" t="s">
        <v>163</v>
      </c>
      <c r="W891" s="9" t="s">
        <v>163</v>
      </c>
      <c r="X891" s="9" t="s">
        <v>163</v>
      </c>
    </row>
    <row r="892" spans="1:24" x14ac:dyDescent="0.2">
      <c r="A892" s="9">
        <v>422834</v>
      </c>
      <c r="B892" s="9" t="s">
        <v>157</v>
      </c>
      <c r="H892" s="9" t="s">
        <v>165</v>
      </c>
      <c r="K892" s="9" t="s">
        <v>165</v>
      </c>
      <c r="O892" s="9" t="s">
        <v>165</v>
      </c>
      <c r="R892" s="9" t="s">
        <v>163</v>
      </c>
      <c r="S892" s="9" t="s">
        <v>163</v>
      </c>
      <c r="T892" s="9" t="s">
        <v>163</v>
      </c>
      <c r="U892" s="9" t="s">
        <v>163</v>
      </c>
      <c r="W892" s="9" t="s">
        <v>163</v>
      </c>
    </row>
    <row r="893" spans="1:24" x14ac:dyDescent="0.2">
      <c r="A893" s="9">
        <v>422859</v>
      </c>
      <c r="B893" s="9" t="s">
        <v>157</v>
      </c>
      <c r="E893" s="9" t="s">
        <v>167</v>
      </c>
      <c r="N893" s="9" t="s">
        <v>167</v>
      </c>
      <c r="P893" s="9" t="s">
        <v>167</v>
      </c>
      <c r="R893" s="9" t="s">
        <v>167</v>
      </c>
      <c r="T893" s="9" t="s">
        <v>165</v>
      </c>
      <c r="U893" s="9" t="s">
        <v>167</v>
      </c>
      <c r="V893" s="9" t="s">
        <v>167</v>
      </c>
      <c r="W893" s="9" t="s">
        <v>167</v>
      </c>
    </row>
    <row r="894" spans="1:24" x14ac:dyDescent="0.2">
      <c r="A894" s="9">
        <v>422866</v>
      </c>
      <c r="B894" s="9" t="s">
        <v>157</v>
      </c>
      <c r="F894" s="9" t="s">
        <v>165</v>
      </c>
      <c r="J894" s="9" t="s">
        <v>167</v>
      </c>
      <c r="K894" s="9" t="s">
        <v>167</v>
      </c>
      <c r="M894" s="9" t="s">
        <v>167</v>
      </c>
      <c r="N894" s="9" t="s">
        <v>163</v>
      </c>
      <c r="O894" s="9" t="s">
        <v>165</v>
      </c>
      <c r="R894" s="9" t="s">
        <v>167</v>
      </c>
      <c r="T894" s="9" t="s">
        <v>167</v>
      </c>
      <c r="U894" s="9" t="s">
        <v>165</v>
      </c>
      <c r="W894" s="9" t="s">
        <v>165</v>
      </c>
    </row>
    <row r="895" spans="1:24" x14ac:dyDescent="0.2">
      <c r="A895" s="9">
        <v>422869</v>
      </c>
      <c r="B895" s="9" t="s">
        <v>157</v>
      </c>
      <c r="N895" s="9" t="s">
        <v>165</v>
      </c>
      <c r="S895" s="9" t="s">
        <v>165</v>
      </c>
      <c r="T895" s="9" t="s">
        <v>167</v>
      </c>
      <c r="U895" s="9" t="s">
        <v>167</v>
      </c>
      <c r="V895" s="9" t="s">
        <v>167</v>
      </c>
      <c r="W895" s="9" t="s">
        <v>165</v>
      </c>
    </row>
    <row r="896" spans="1:24" x14ac:dyDescent="0.2">
      <c r="A896" s="9">
        <v>422874</v>
      </c>
      <c r="B896" s="9" t="s">
        <v>157</v>
      </c>
      <c r="K896" s="9" t="s">
        <v>167</v>
      </c>
      <c r="L896" s="9" t="s">
        <v>163</v>
      </c>
      <c r="M896" s="9" t="s">
        <v>167</v>
      </c>
      <c r="N896" s="9" t="s">
        <v>165</v>
      </c>
      <c r="O896" s="9" t="s">
        <v>165</v>
      </c>
      <c r="P896" s="9" t="s">
        <v>163</v>
      </c>
      <c r="Q896" s="9" t="s">
        <v>163</v>
      </c>
      <c r="R896" s="9" t="s">
        <v>163</v>
      </c>
      <c r="S896" s="9" t="s">
        <v>163</v>
      </c>
      <c r="T896" s="9" t="s">
        <v>165</v>
      </c>
      <c r="U896" s="9" t="s">
        <v>163</v>
      </c>
      <c r="V896" s="9" t="s">
        <v>163</v>
      </c>
      <c r="W896" s="9" t="s">
        <v>163</v>
      </c>
      <c r="X896" s="9" t="s">
        <v>163</v>
      </c>
    </row>
    <row r="897" spans="1:24" x14ac:dyDescent="0.2">
      <c r="A897" s="9">
        <v>422875</v>
      </c>
      <c r="B897" s="9" t="s">
        <v>157</v>
      </c>
      <c r="C897" s="9" t="s">
        <v>165</v>
      </c>
      <c r="I897" s="9" t="s">
        <v>165</v>
      </c>
      <c r="K897" s="9" t="s">
        <v>167</v>
      </c>
      <c r="N897" s="9" t="s">
        <v>167</v>
      </c>
      <c r="P897" s="9" t="s">
        <v>167</v>
      </c>
      <c r="Q897" s="9" t="s">
        <v>165</v>
      </c>
      <c r="R897" s="9" t="s">
        <v>165</v>
      </c>
      <c r="T897" s="9" t="s">
        <v>165</v>
      </c>
      <c r="U897" s="9" t="s">
        <v>165</v>
      </c>
      <c r="V897" s="9" t="s">
        <v>165</v>
      </c>
      <c r="W897" s="9" t="s">
        <v>167</v>
      </c>
      <c r="X897" s="9" t="s">
        <v>165</v>
      </c>
    </row>
    <row r="898" spans="1:24" x14ac:dyDescent="0.2">
      <c r="A898" s="9">
        <v>422885</v>
      </c>
      <c r="B898" s="9" t="s">
        <v>157</v>
      </c>
      <c r="E898" s="9" t="s">
        <v>167</v>
      </c>
      <c r="G898" s="9" t="s">
        <v>167</v>
      </c>
      <c r="L898" s="9" t="s">
        <v>165</v>
      </c>
      <c r="N898" s="9" t="s">
        <v>167</v>
      </c>
      <c r="R898" s="9" t="s">
        <v>165</v>
      </c>
      <c r="S898" s="9" t="s">
        <v>167</v>
      </c>
      <c r="T898" s="9" t="s">
        <v>163</v>
      </c>
      <c r="U898" s="9" t="s">
        <v>167</v>
      </c>
      <c r="V898" s="9" t="s">
        <v>167</v>
      </c>
      <c r="W898" s="9" t="s">
        <v>165</v>
      </c>
      <c r="X898" s="9" t="s">
        <v>167</v>
      </c>
    </row>
    <row r="899" spans="1:24" x14ac:dyDescent="0.2">
      <c r="A899" s="9">
        <v>422886</v>
      </c>
      <c r="B899" s="9" t="s">
        <v>157</v>
      </c>
      <c r="I899" s="9" t="s">
        <v>167</v>
      </c>
      <c r="J899" s="9" t="s">
        <v>167</v>
      </c>
      <c r="N899" s="9" t="s">
        <v>167</v>
      </c>
      <c r="Q899" s="9" t="s">
        <v>167</v>
      </c>
      <c r="R899" s="9" t="s">
        <v>167</v>
      </c>
      <c r="T899" s="9" t="s">
        <v>167</v>
      </c>
      <c r="X899" s="9" t="s">
        <v>167</v>
      </c>
    </row>
    <row r="900" spans="1:24" x14ac:dyDescent="0.2">
      <c r="A900" s="9">
        <v>422887</v>
      </c>
      <c r="B900" s="9" t="s">
        <v>157</v>
      </c>
      <c r="C900" s="9" t="s">
        <v>167</v>
      </c>
      <c r="D900" s="9" t="s">
        <v>167</v>
      </c>
      <c r="I900" s="9" t="s">
        <v>165</v>
      </c>
      <c r="K900" s="9" t="s">
        <v>167</v>
      </c>
      <c r="N900" s="9" t="s">
        <v>165</v>
      </c>
      <c r="O900" s="9" t="s">
        <v>163</v>
      </c>
      <c r="P900" s="9" t="s">
        <v>165</v>
      </c>
      <c r="Q900" s="9" t="s">
        <v>163</v>
      </c>
      <c r="R900" s="9" t="s">
        <v>163</v>
      </c>
      <c r="S900" s="9" t="s">
        <v>163</v>
      </c>
      <c r="T900" s="9" t="s">
        <v>163</v>
      </c>
      <c r="U900" s="9" t="s">
        <v>165</v>
      </c>
      <c r="V900" s="9" t="s">
        <v>165</v>
      </c>
      <c r="W900" s="9" t="s">
        <v>163</v>
      </c>
      <c r="X900" s="9" t="s">
        <v>163</v>
      </c>
    </row>
    <row r="901" spans="1:24" x14ac:dyDescent="0.2">
      <c r="A901" s="9">
        <v>422896</v>
      </c>
      <c r="B901" s="9" t="s">
        <v>157</v>
      </c>
      <c r="E901" s="9" t="s">
        <v>167</v>
      </c>
      <c r="H901" s="9" t="s">
        <v>167</v>
      </c>
      <c r="K901" s="9" t="s">
        <v>165</v>
      </c>
      <c r="L901" s="9" t="s">
        <v>165</v>
      </c>
      <c r="N901" s="9" t="s">
        <v>167</v>
      </c>
      <c r="O901" s="9" t="s">
        <v>165</v>
      </c>
      <c r="P901" s="9" t="s">
        <v>165</v>
      </c>
      <c r="Q901" s="9" t="s">
        <v>163</v>
      </c>
      <c r="R901" s="9" t="s">
        <v>163</v>
      </c>
      <c r="S901" s="9" t="s">
        <v>163</v>
      </c>
      <c r="U901" s="9" t="s">
        <v>163</v>
      </c>
      <c r="V901" s="9" t="s">
        <v>163</v>
      </c>
      <c r="X901" s="9" t="s">
        <v>165</v>
      </c>
    </row>
    <row r="902" spans="1:24" x14ac:dyDescent="0.2">
      <c r="A902" s="9">
        <v>422931</v>
      </c>
      <c r="B902" s="9" t="s">
        <v>157</v>
      </c>
      <c r="N902" s="9" t="s">
        <v>165</v>
      </c>
      <c r="P902" s="9" t="s">
        <v>165</v>
      </c>
      <c r="R902" s="9" t="s">
        <v>163</v>
      </c>
      <c r="T902" s="9" t="s">
        <v>163</v>
      </c>
      <c r="U902" s="9" t="s">
        <v>163</v>
      </c>
      <c r="V902" s="9" t="s">
        <v>165</v>
      </c>
      <c r="W902" s="9" t="s">
        <v>163</v>
      </c>
      <c r="X902" s="9" t="s">
        <v>165</v>
      </c>
    </row>
    <row r="903" spans="1:24" x14ac:dyDescent="0.2">
      <c r="A903" s="9">
        <v>422940</v>
      </c>
      <c r="B903" s="9" t="s">
        <v>157</v>
      </c>
      <c r="G903" s="9" t="s">
        <v>167</v>
      </c>
      <c r="K903" s="9" t="s">
        <v>167</v>
      </c>
      <c r="N903" s="9" t="s">
        <v>165</v>
      </c>
      <c r="P903" s="9" t="s">
        <v>167</v>
      </c>
      <c r="T903" s="9" t="s">
        <v>167</v>
      </c>
      <c r="V903" s="9" t="s">
        <v>163</v>
      </c>
      <c r="X903" s="9" t="s">
        <v>167</v>
      </c>
    </row>
    <row r="904" spans="1:24" x14ac:dyDescent="0.2">
      <c r="A904" s="9">
        <v>422982</v>
      </c>
      <c r="B904" s="9" t="s">
        <v>157</v>
      </c>
      <c r="G904" s="9" t="s">
        <v>163</v>
      </c>
      <c r="L904" s="9" t="s">
        <v>163</v>
      </c>
      <c r="N904" s="9" t="s">
        <v>165</v>
      </c>
      <c r="P904" s="9" t="s">
        <v>163</v>
      </c>
      <c r="R904" s="9" t="s">
        <v>163</v>
      </c>
      <c r="S904" s="9" t="s">
        <v>165</v>
      </c>
      <c r="T904" s="9" t="s">
        <v>163</v>
      </c>
      <c r="U904" s="9" t="s">
        <v>163</v>
      </c>
      <c r="V904" s="9" t="s">
        <v>163</v>
      </c>
      <c r="W904" s="9" t="s">
        <v>163</v>
      </c>
      <c r="X904" s="9" t="s">
        <v>163</v>
      </c>
    </row>
    <row r="905" spans="1:24" x14ac:dyDescent="0.2">
      <c r="A905" s="9">
        <v>423021</v>
      </c>
      <c r="B905" s="9" t="s">
        <v>157</v>
      </c>
      <c r="H905" s="9" t="s">
        <v>165</v>
      </c>
      <c r="J905" s="9" t="s">
        <v>165</v>
      </c>
      <c r="L905" s="9" t="s">
        <v>163</v>
      </c>
      <c r="N905" s="9" t="s">
        <v>167</v>
      </c>
      <c r="Q905" s="9" t="s">
        <v>167</v>
      </c>
      <c r="S905" s="9" t="s">
        <v>167</v>
      </c>
      <c r="W905" s="9" t="s">
        <v>167</v>
      </c>
    </row>
    <row r="906" spans="1:24" x14ac:dyDescent="0.2">
      <c r="A906" s="9">
        <v>423026</v>
      </c>
      <c r="B906" s="9" t="s">
        <v>157</v>
      </c>
      <c r="I906" s="9" t="s">
        <v>167</v>
      </c>
      <c r="K906" s="9" t="s">
        <v>163</v>
      </c>
      <c r="L906" s="9" t="s">
        <v>165</v>
      </c>
      <c r="N906" s="9" t="s">
        <v>167</v>
      </c>
      <c r="Q906" s="9" t="s">
        <v>165</v>
      </c>
      <c r="R906" s="9" t="s">
        <v>163</v>
      </c>
      <c r="S906" s="9" t="s">
        <v>163</v>
      </c>
      <c r="T906" s="9" t="s">
        <v>165</v>
      </c>
      <c r="U906" s="9" t="s">
        <v>163</v>
      </c>
      <c r="V906" s="9" t="s">
        <v>167</v>
      </c>
      <c r="W906" s="9" t="s">
        <v>163</v>
      </c>
    </row>
    <row r="907" spans="1:24" x14ac:dyDescent="0.2">
      <c r="A907" s="9">
        <v>423030</v>
      </c>
      <c r="B907" s="9" t="s">
        <v>157</v>
      </c>
      <c r="E907" s="9" t="s">
        <v>167</v>
      </c>
      <c r="J907" s="9" t="s">
        <v>163</v>
      </c>
      <c r="K907" s="9" t="s">
        <v>163</v>
      </c>
      <c r="L907" s="9" t="s">
        <v>163</v>
      </c>
      <c r="N907" s="9" t="s">
        <v>165</v>
      </c>
      <c r="P907" s="9" t="s">
        <v>167</v>
      </c>
      <c r="Q907" s="9" t="s">
        <v>167</v>
      </c>
      <c r="R907" s="9" t="s">
        <v>163</v>
      </c>
      <c r="S907" s="9" t="s">
        <v>163</v>
      </c>
      <c r="T907" s="9" t="s">
        <v>163</v>
      </c>
      <c r="U907" s="9" t="s">
        <v>167</v>
      </c>
      <c r="V907" s="9" t="s">
        <v>163</v>
      </c>
      <c r="W907" s="9" t="s">
        <v>163</v>
      </c>
      <c r="X907" s="9" t="s">
        <v>163</v>
      </c>
    </row>
    <row r="908" spans="1:24" x14ac:dyDescent="0.2">
      <c r="A908" s="9">
        <v>423034</v>
      </c>
      <c r="B908" s="9" t="s">
        <v>157</v>
      </c>
      <c r="E908" s="9" t="s">
        <v>167</v>
      </c>
      <c r="F908" s="9" t="s">
        <v>165</v>
      </c>
      <c r="K908" s="9" t="s">
        <v>167</v>
      </c>
      <c r="L908" s="9" t="s">
        <v>167</v>
      </c>
      <c r="N908" s="9" t="s">
        <v>167</v>
      </c>
      <c r="O908" s="9" t="s">
        <v>165</v>
      </c>
      <c r="P908" s="9" t="s">
        <v>167</v>
      </c>
      <c r="Q908" s="9" t="s">
        <v>167</v>
      </c>
      <c r="R908" s="9" t="s">
        <v>163</v>
      </c>
      <c r="T908" s="9" t="s">
        <v>165</v>
      </c>
      <c r="U908" s="9" t="s">
        <v>163</v>
      </c>
      <c r="V908" s="9" t="s">
        <v>163</v>
      </c>
      <c r="W908" s="9" t="s">
        <v>163</v>
      </c>
      <c r="X908" s="9" t="s">
        <v>163</v>
      </c>
    </row>
    <row r="909" spans="1:24" x14ac:dyDescent="0.2">
      <c r="A909" s="9">
        <v>423037</v>
      </c>
      <c r="B909" s="9" t="s">
        <v>157</v>
      </c>
      <c r="E909" s="9" t="s">
        <v>167</v>
      </c>
      <c r="K909" s="9" t="s">
        <v>165</v>
      </c>
      <c r="L909" s="9" t="s">
        <v>165</v>
      </c>
      <c r="M909" s="9" t="s">
        <v>167</v>
      </c>
      <c r="N909" s="9" t="s">
        <v>163</v>
      </c>
      <c r="O909" s="9" t="s">
        <v>163</v>
      </c>
      <c r="R909" s="9" t="s">
        <v>163</v>
      </c>
      <c r="S909" s="9" t="s">
        <v>163</v>
      </c>
      <c r="T909" s="9" t="s">
        <v>163</v>
      </c>
      <c r="U909" s="9" t="s">
        <v>163</v>
      </c>
      <c r="W909" s="9" t="s">
        <v>163</v>
      </c>
    </row>
    <row r="910" spans="1:24" x14ac:dyDescent="0.2">
      <c r="A910" s="9">
        <v>423041</v>
      </c>
      <c r="B910" s="9" t="s">
        <v>157</v>
      </c>
      <c r="I910" s="9" t="s">
        <v>167</v>
      </c>
      <c r="K910" s="9" t="s">
        <v>167</v>
      </c>
      <c r="P910" s="9" t="s">
        <v>165</v>
      </c>
      <c r="T910" s="9" t="s">
        <v>163</v>
      </c>
      <c r="W910" s="9" t="s">
        <v>167</v>
      </c>
    </row>
    <row r="911" spans="1:24" x14ac:dyDescent="0.2">
      <c r="A911" s="9">
        <v>423071</v>
      </c>
      <c r="B911" s="9" t="s">
        <v>157</v>
      </c>
      <c r="H911" s="9" t="s">
        <v>167</v>
      </c>
      <c r="L911" s="9" t="s">
        <v>163</v>
      </c>
      <c r="P911" s="9" t="s">
        <v>165</v>
      </c>
      <c r="R911" s="9" t="s">
        <v>163</v>
      </c>
      <c r="S911" s="9" t="s">
        <v>163</v>
      </c>
      <c r="T911" s="9" t="s">
        <v>163</v>
      </c>
      <c r="U911" s="9" t="s">
        <v>163</v>
      </c>
      <c r="V911" s="9" t="s">
        <v>163</v>
      </c>
      <c r="W911" s="9" t="s">
        <v>163</v>
      </c>
      <c r="X911" s="9" t="s">
        <v>163</v>
      </c>
    </row>
    <row r="912" spans="1:24" x14ac:dyDescent="0.2">
      <c r="A912" s="9">
        <v>423077</v>
      </c>
      <c r="B912" s="9" t="s">
        <v>157</v>
      </c>
      <c r="L912" s="9" t="s">
        <v>163</v>
      </c>
      <c r="N912" s="9" t="s">
        <v>165</v>
      </c>
      <c r="P912" s="9" t="s">
        <v>167</v>
      </c>
      <c r="R912" s="9" t="s">
        <v>165</v>
      </c>
      <c r="S912" s="9" t="s">
        <v>167</v>
      </c>
      <c r="V912" s="9" t="s">
        <v>167</v>
      </c>
      <c r="W912" s="9" t="s">
        <v>163</v>
      </c>
    </row>
    <row r="913" spans="1:24" x14ac:dyDescent="0.2">
      <c r="A913" s="9">
        <v>423079</v>
      </c>
      <c r="B913" s="9" t="s">
        <v>157</v>
      </c>
      <c r="E913" s="9" t="s">
        <v>167</v>
      </c>
      <c r="F913" s="9" t="s">
        <v>167</v>
      </c>
      <c r="K913" s="9" t="s">
        <v>167</v>
      </c>
      <c r="N913" s="9" t="s">
        <v>167</v>
      </c>
      <c r="O913" s="9" t="s">
        <v>167</v>
      </c>
      <c r="R913" s="9" t="s">
        <v>163</v>
      </c>
      <c r="S913" s="9" t="s">
        <v>167</v>
      </c>
      <c r="T913" s="9" t="s">
        <v>167</v>
      </c>
      <c r="U913" s="9" t="s">
        <v>163</v>
      </c>
      <c r="W913" s="9" t="s">
        <v>163</v>
      </c>
    </row>
    <row r="914" spans="1:24" x14ac:dyDescent="0.2">
      <c r="A914" s="9">
        <v>423092</v>
      </c>
      <c r="B914" s="9" t="s">
        <v>157</v>
      </c>
      <c r="H914" s="9" t="s">
        <v>163</v>
      </c>
      <c r="N914" s="9" t="s">
        <v>167</v>
      </c>
      <c r="R914" s="9" t="s">
        <v>165</v>
      </c>
      <c r="S914" s="9" t="s">
        <v>167</v>
      </c>
      <c r="T914" s="9" t="s">
        <v>165</v>
      </c>
      <c r="W914" s="9" t="s">
        <v>165</v>
      </c>
    </row>
    <row r="915" spans="1:24" x14ac:dyDescent="0.2">
      <c r="A915" s="9">
        <v>423105</v>
      </c>
      <c r="B915" s="9" t="s">
        <v>157</v>
      </c>
      <c r="L915" s="9" t="s">
        <v>165</v>
      </c>
      <c r="N915" s="9" t="s">
        <v>165</v>
      </c>
      <c r="P915" s="9" t="s">
        <v>167</v>
      </c>
      <c r="R915" s="9" t="s">
        <v>163</v>
      </c>
      <c r="U915" s="9" t="s">
        <v>165</v>
      </c>
    </row>
    <row r="916" spans="1:24" x14ac:dyDescent="0.2">
      <c r="A916" s="9">
        <v>423111</v>
      </c>
      <c r="B916" s="9" t="s">
        <v>157</v>
      </c>
      <c r="N916" s="9" t="s">
        <v>163</v>
      </c>
      <c r="P916" s="9" t="s">
        <v>163</v>
      </c>
      <c r="R916" s="9" t="s">
        <v>165</v>
      </c>
      <c r="T916" s="9" t="s">
        <v>163</v>
      </c>
      <c r="U916" s="9" t="s">
        <v>163</v>
      </c>
      <c r="V916" s="9" t="s">
        <v>163</v>
      </c>
      <c r="W916" s="9" t="s">
        <v>163</v>
      </c>
      <c r="X916" s="9" t="s">
        <v>163</v>
      </c>
    </row>
    <row r="917" spans="1:24" x14ac:dyDescent="0.2">
      <c r="A917" s="9">
        <v>423119</v>
      </c>
      <c r="B917" s="9" t="s">
        <v>157</v>
      </c>
      <c r="I917" s="9" t="s">
        <v>167</v>
      </c>
      <c r="L917" s="9" t="s">
        <v>167</v>
      </c>
      <c r="N917" s="9" t="s">
        <v>167</v>
      </c>
      <c r="P917" s="9" t="s">
        <v>167</v>
      </c>
      <c r="Q917" s="9" t="s">
        <v>167</v>
      </c>
      <c r="R917" s="9" t="s">
        <v>167</v>
      </c>
      <c r="T917" s="9" t="s">
        <v>165</v>
      </c>
      <c r="W917" s="9" t="s">
        <v>165</v>
      </c>
    </row>
    <row r="918" spans="1:24" x14ac:dyDescent="0.2">
      <c r="A918" s="9">
        <v>423129</v>
      </c>
      <c r="B918" s="9" t="s">
        <v>157</v>
      </c>
      <c r="D918" s="9" t="s">
        <v>165</v>
      </c>
      <c r="L918" s="9" t="s">
        <v>167</v>
      </c>
      <c r="M918" s="9" t="s">
        <v>167</v>
      </c>
      <c r="N918" s="9" t="s">
        <v>167</v>
      </c>
      <c r="Q918" s="9" t="s">
        <v>167</v>
      </c>
      <c r="R918" s="9" t="s">
        <v>165</v>
      </c>
      <c r="S918" s="9" t="s">
        <v>163</v>
      </c>
      <c r="T918" s="9" t="s">
        <v>163</v>
      </c>
      <c r="V918" s="9" t="s">
        <v>167</v>
      </c>
    </row>
    <row r="919" spans="1:24" x14ac:dyDescent="0.2">
      <c r="A919" s="9">
        <v>423134</v>
      </c>
      <c r="B919" s="9" t="s">
        <v>157</v>
      </c>
      <c r="G919" s="9" t="s">
        <v>167</v>
      </c>
      <c r="H919" s="9" t="s">
        <v>163</v>
      </c>
      <c r="K919" s="9" t="s">
        <v>167</v>
      </c>
      <c r="L919" s="9" t="s">
        <v>163</v>
      </c>
      <c r="N919" s="9" t="s">
        <v>167</v>
      </c>
      <c r="O919" s="9" t="s">
        <v>167</v>
      </c>
      <c r="P919" s="9" t="s">
        <v>167</v>
      </c>
      <c r="Q919" s="9" t="s">
        <v>167</v>
      </c>
      <c r="R919" s="9" t="s">
        <v>163</v>
      </c>
      <c r="S919" s="9" t="s">
        <v>163</v>
      </c>
      <c r="T919" s="9" t="s">
        <v>163</v>
      </c>
      <c r="U919" s="9" t="s">
        <v>163</v>
      </c>
      <c r="V919" s="9" t="s">
        <v>163</v>
      </c>
      <c r="W919" s="9" t="s">
        <v>163</v>
      </c>
      <c r="X919" s="9" t="s">
        <v>163</v>
      </c>
    </row>
    <row r="920" spans="1:24" x14ac:dyDescent="0.2">
      <c r="A920" s="9">
        <v>423152</v>
      </c>
      <c r="B920" s="9" t="s">
        <v>157</v>
      </c>
      <c r="E920" s="9" t="s">
        <v>167</v>
      </c>
      <c r="K920" s="9" t="s">
        <v>167</v>
      </c>
      <c r="N920" s="9" t="s">
        <v>167</v>
      </c>
      <c r="P920" s="9" t="s">
        <v>167</v>
      </c>
      <c r="T920" s="9" t="s">
        <v>167</v>
      </c>
      <c r="U920" s="9" t="s">
        <v>167</v>
      </c>
      <c r="V920" s="9" t="s">
        <v>165</v>
      </c>
      <c r="W920" s="9" t="s">
        <v>165</v>
      </c>
    </row>
    <row r="921" spans="1:24" x14ac:dyDescent="0.2">
      <c r="A921" s="9">
        <v>423154</v>
      </c>
      <c r="B921" s="9" t="s">
        <v>157</v>
      </c>
      <c r="F921" s="9" t="s">
        <v>167</v>
      </c>
      <c r="I921" s="9" t="s">
        <v>165</v>
      </c>
      <c r="K921" s="9" t="s">
        <v>167</v>
      </c>
      <c r="L921" s="9" t="s">
        <v>165</v>
      </c>
      <c r="N921" s="9" t="s">
        <v>167</v>
      </c>
      <c r="O921" s="9" t="s">
        <v>165</v>
      </c>
      <c r="P921" s="9" t="s">
        <v>167</v>
      </c>
      <c r="Q921" s="9" t="s">
        <v>167</v>
      </c>
      <c r="R921" s="9" t="s">
        <v>165</v>
      </c>
      <c r="S921" s="9" t="s">
        <v>167</v>
      </c>
      <c r="V921" s="9" t="s">
        <v>167</v>
      </c>
      <c r="W921" s="9" t="s">
        <v>167</v>
      </c>
    </row>
    <row r="922" spans="1:24" x14ac:dyDescent="0.2">
      <c r="A922" s="9">
        <v>423157</v>
      </c>
      <c r="B922" s="9" t="s">
        <v>157</v>
      </c>
      <c r="E922" s="9" t="s">
        <v>167</v>
      </c>
      <c r="G922" s="9" t="s">
        <v>167</v>
      </c>
      <c r="K922" s="9" t="s">
        <v>167</v>
      </c>
      <c r="N922" s="9" t="s">
        <v>167</v>
      </c>
      <c r="O922" s="9" t="s">
        <v>167</v>
      </c>
      <c r="P922" s="9" t="s">
        <v>167</v>
      </c>
      <c r="R922" s="9" t="s">
        <v>167</v>
      </c>
      <c r="S922" s="9" t="s">
        <v>167</v>
      </c>
      <c r="T922" s="9" t="s">
        <v>165</v>
      </c>
      <c r="U922" s="9" t="s">
        <v>165</v>
      </c>
      <c r="V922" s="9" t="s">
        <v>165</v>
      </c>
      <c r="W922" s="9" t="s">
        <v>165</v>
      </c>
      <c r="X922" s="9" t="s">
        <v>165</v>
      </c>
    </row>
    <row r="923" spans="1:24" x14ac:dyDescent="0.2">
      <c r="A923" s="9">
        <v>423164</v>
      </c>
      <c r="B923" s="9" t="s">
        <v>157</v>
      </c>
      <c r="F923" s="9" t="s">
        <v>167</v>
      </c>
      <c r="K923" s="9" t="s">
        <v>167</v>
      </c>
      <c r="L923" s="9" t="s">
        <v>163</v>
      </c>
      <c r="M923" s="9" t="s">
        <v>167</v>
      </c>
      <c r="O923" s="9" t="s">
        <v>163</v>
      </c>
      <c r="Q923" s="9" t="s">
        <v>163</v>
      </c>
      <c r="R923" s="9" t="s">
        <v>165</v>
      </c>
      <c r="S923" s="9" t="s">
        <v>163</v>
      </c>
      <c r="U923" s="9" t="s">
        <v>165</v>
      </c>
      <c r="V923" s="9" t="s">
        <v>165</v>
      </c>
      <c r="W923" s="9" t="s">
        <v>165</v>
      </c>
    </row>
    <row r="924" spans="1:24" x14ac:dyDescent="0.2">
      <c r="A924" s="9">
        <v>423171</v>
      </c>
      <c r="B924" s="9" t="s">
        <v>157</v>
      </c>
      <c r="I924" s="9" t="s">
        <v>167</v>
      </c>
      <c r="K924" s="9" t="s">
        <v>167</v>
      </c>
      <c r="N924" s="9" t="s">
        <v>165</v>
      </c>
      <c r="O924" s="9" t="s">
        <v>167</v>
      </c>
      <c r="P924" s="9" t="s">
        <v>167</v>
      </c>
      <c r="R924" s="9" t="s">
        <v>165</v>
      </c>
      <c r="T924" s="9" t="s">
        <v>163</v>
      </c>
      <c r="U924" s="9" t="s">
        <v>163</v>
      </c>
      <c r="V924" s="9" t="s">
        <v>165</v>
      </c>
      <c r="W924" s="9" t="s">
        <v>163</v>
      </c>
    </row>
    <row r="925" spans="1:24" x14ac:dyDescent="0.2">
      <c r="A925" s="9">
        <v>423176</v>
      </c>
      <c r="B925" s="9" t="s">
        <v>157</v>
      </c>
      <c r="E925" s="9" t="s">
        <v>167</v>
      </c>
      <c r="H925" s="9" t="s">
        <v>167</v>
      </c>
      <c r="K925" s="9" t="s">
        <v>167</v>
      </c>
      <c r="L925" s="9" t="s">
        <v>167</v>
      </c>
      <c r="N925" s="9" t="s">
        <v>165</v>
      </c>
      <c r="P925" s="9" t="s">
        <v>165</v>
      </c>
      <c r="R925" s="9" t="s">
        <v>163</v>
      </c>
      <c r="S925" s="9" t="s">
        <v>163</v>
      </c>
      <c r="T925" s="9" t="s">
        <v>163</v>
      </c>
      <c r="U925" s="9" t="s">
        <v>163</v>
      </c>
      <c r="V925" s="9" t="s">
        <v>163</v>
      </c>
      <c r="W925" s="9" t="s">
        <v>163</v>
      </c>
      <c r="X925" s="9" t="s">
        <v>163</v>
      </c>
    </row>
    <row r="926" spans="1:24" x14ac:dyDescent="0.2">
      <c r="A926" s="9">
        <v>423181</v>
      </c>
      <c r="B926" s="9" t="s">
        <v>157</v>
      </c>
      <c r="H926" s="9" t="s">
        <v>165</v>
      </c>
      <c r="J926" s="9" t="s">
        <v>167</v>
      </c>
      <c r="K926" s="9" t="s">
        <v>167</v>
      </c>
      <c r="N926" s="9" t="s">
        <v>163</v>
      </c>
      <c r="O926" s="9" t="s">
        <v>163</v>
      </c>
      <c r="P926" s="9" t="s">
        <v>163</v>
      </c>
      <c r="Q926" s="9" t="s">
        <v>163</v>
      </c>
      <c r="R926" s="9" t="s">
        <v>163</v>
      </c>
      <c r="S926" s="9" t="s">
        <v>163</v>
      </c>
      <c r="T926" s="9" t="s">
        <v>163</v>
      </c>
      <c r="U926" s="9" t="s">
        <v>163</v>
      </c>
      <c r="V926" s="9" t="s">
        <v>163</v>
      </c>
      <c r="W926" s="9" t="s">
        <v>163</v>
      </c>
      <c r="X926" s="9" t="s">
        <v>163</v>
      </c>
    </row>
    <row r="927" spans="1:24" x14ac:dyDescent="0.2">
      <c r="A927" s="9">
        <v>423186</v>
      </c>
      <c r="B927" s="9" t="s">
        <v>157</v>
      </c>
      <c r="J927" s="9" t="s">
        <v>165</v>
      </c>
      <c r="L927" s="9" t="s">
        <v>163</v>
      </c>
      <c r="O927" s="9" t="s">
        <v>163</v>
      </c>
      <c r="P927" s="9" t="s">
        <v>163</v>
      </c>
      <c r="R927" s="9" t="s">
        <v>163</v>
      </c>
      <c r="T927" s="9" t="s">
        <v>165</v>
      </c>
      <c r="V927" s="9" t="s">
        <v>165</v>
      </c>
      <c r="W927" s="9" t="s">
        <v>163</v>
      </c>
    </row>
    <row r="928" spans="1:24" x14ac:dyDescent="0.2">
      <c r="A928" s="9">
        <v>423191</v>
      </c>
      <c r="B928" s="9" t="s">
        <v>157</v>
      </c>
      <c r="N928" s="9" t="s">
        <v>167</v>
      </c>
      <c r="O928" s="9" t="s">
        <v>167</v>
      </c>
      <c r="Q928" s="9" t="s">
        <v>167</v>
      </c>
      <c r="S928" s="9" t="s">
        <v>167</v>
      </c>
      <c r="U928" s="9" t="s">
        <v>167</v>
      </c>
    </row>
    <row r="929" spans="1:24" x14ac:dyDescent="0.2">
      <c r="A929" s="9">
        <v>423193</v>
      </c>
      <c r="B929" s="9" t="s">
        <v>157</v>
      </c>
      <c r="E929" s="9" t="s">
        <v>167</v>
      </c>
      <c r="K929" s="9" t="s">
        <v>167</v>
      </c>
      <c r="L929" s="9" t="s">
        <v>167</v>
      </c>
      <c r="Q929" s="9" t="s">
        <v>167</v>
      </c>
      <c r="R929" s="9" t="s">
        <v>167</v>
      </c>
      <c r="V929" s="9" t="s">
        <v>167</v>
      </c>
    </row>
    <row r="930" spans="1:24" x14ac:dyDescent="0.2">
      <c r="A930" s="9">
        <v>423194</v>
      </c>
      <c r="B930" s="9" t="s">
        <v>157</v>
      </c>
      <c r="H930" s="9" t="s">
        <v>167</v>
      </c>
      <c r="I930" s="9" t="s">
        <v>167</v>
      </c>
      <c r="L930" s="9" t="s">
        <v>167</v>
      </c>
      <c r="O930" s="9" t="s">
        <v>167</v>
      </c>
      <c r="P930" s="9" t="s">
        <v>165</v>
      </c>
      <c r="Q930" s="9" t="s">
        <v>165</v>
      </c>
      <c r="R930" s="9" t="s">
        <v>163</v>
      </c>
      <c r="S930" s="9" t="s">
        <v>163</v>
      </c>
      <c r="T930" s="9" t="s">
        <v>163</v>
      </c>
      <c r="U930" s="9" t="s">
        <v>163</v>
      </c>
      <c r="V930" s="9" t="s">
        <v>163</v>
      </c>
      <c r="W930" s="9" t="s">
        <v>163</v>
      </c>
    </row>
    <row r="931" spans="1:24" x14ac:dyDescent="0.2">
      <c r="A931" s="9">
        <v>423200</v>
      </c>
      <c r="B931" s="9" t="s">
        <v>157</v>
      </c>
      <c r="H931" s="9" t="s">
        <v>167</v>
      </c>
      <c r="L931" s="9" t="s">
        <v>165</v>
      </c>
      <c r="N931" s="9" t="s">
        <v>167</v>
      </c>
      <c r="P931" s="9" t="s">
        <v>167</v>
      </c>
      <c r="R931" s="9" t="s">
        <v>165</v>
      </c>
      <c r="S931" s="9" t="s">
        <v>167</v>
      </c>
      <c r="T931" s="9" t="s">
        <v>167</v>
      </c>
      <c r="U931" s="9" t="s">
        <v>167</v>
      </c>
      <c r="W931" s="9" t="s">
        <v>167</v>
      </c>
      <c r="X931" s="9" t="s">
        <v>167</v>
      </c>
    </row>
    <row r="932" spans="1:24" x14ac:dyDescent="0.2">
      <c r="A932" s="9">
        <v>423207</v>
      </c>
      <c r="B932" s="9" t="s">
        <v>157</v>
      </c>
      <c r="E932" s="9" t="s">
        <v>163</v>
      </c>
      <c r="F932" s="9" t="s">
        <v>167</v>
      </c>
      <c r="K932" s="9" t="s">
        <v>163</v>
      </c>
      <c r="O932" s="9" t="s">
        <v>163</v>
      </c>
      <c r="R932" s="9" t="s">
        <v>163</v>
      </c>
      <c r="S932" s="9" t="s">
        <v>165</v>
      </c>
      <c r="T932" s="9" t="s">
        <v>163</v>
      </c>
      <c r="U932" s="9" t="s">
        <v>163</v>
      </c>
      <c r="W932" s="9" t="s">
        <v>163</v>
      </c>
    </row>
    <row r="933" spans="1:24" x14ac:dyDescent="0.2">
      <c r="A933" s="9">
        <v>423242</v>
      </c>
      <c r="B933" s="9" t="s">
        <v>157</v>
      </c>
      <c r="E933" s="9" t="s">
        <v>167</v>
      </c>
      <c r="H933" s="9" t="s">
        <v>167</v>
      </c>
      <c r="K933" s="9" t="s">
        <v>163</v>
      </c>
      <c r="L933" s="9" t="s">
        <v>165</v>
      </c>
      <c r="N933" s="9" t="s">
        <v>163</v>
      </c>
      <c r="O933" s="9" t="s">
        <v>163</v>
      </c>
      <c r="P933" s="9" t="s">
        <v>163</v>
      </c>
      <c r="Q933" s="9" t="s">
        <v>163</v>
      </c>
      <c r="R933" s="9" t="s">
        <v>163</v>
      </c>
      <c r="S933" s="9" t="s">
        <v>163</v>
      </c>
      <c r="T933" s="9" t="s">
        <v>163</v>
      </c>
      <c r="U933" s="9" t="s">
        <v>163</v>
      </c>
      <c r="V933" s="9" t="s">
        <v>163</v>
      </c>
      <c r="W933" s="9" t="s">
        <v>163</v>
      </c>
      <c r="X933" s="9" t="s">
        <v>163</v>
      </c>
    </row>
    <row r="934" spans="1:24" x14ac:dyDescent="0.2">
      <c r="A934" s="9">
        <v>423252</v>
      </c>
      <c r="B934" s="9" t="s">
        <v>157</v>
      </c>
      <c r="L934" s="9" t="s">
        <v>167</v>
      </c>
      <c r="N934" s="9" t="s">
        <v>167</v>
      </c>
      <c r="O934" s="9" t="s">
        <v>167</v>
      </c>
      <c r="Q934" s="9" t="s">
        <v>165</v>
      </c>
      <c r="R934" s="9" t="s">
        <v>163</v>
      </c>
      <c r="T934" s="9" t="s">
        <v>165</v>
      </c>
      <c r="U934" s="9" t="s">
        <v>163</v>
      </c>
      <c r="V934" s="9" t="s">
        <v>165</v>
      </c>
      <c r="W934" s="9" t="s">
        <v>165</v>
      </c>
      <c r="X934" s="9" t="s">
        <v>163</v>
      </c>
    </row>
    <row r="935" spans="1:24" x14ac:dyDescent="0.2">
      <c r="A935" s="9">
        <v>423254</v>
      </c>
      <c r="B935" s="9" t="s">
        <v>157</v>
      </c>
      <c r="C935" s="9" t="s">
        <v>167</v>
      </c>
      <c r="D935" s="9" t="s">
        <v>165</v>
      </c>
      <c r="E935" s="9" t="s">
        <v>167</v>
      </c>
      <c r="L935" s="9" t="s">
        <v>165</v>
      </c>
      <c r="N935" s="9" t="s">
        <v>165</v>
      </c>
      <c r="O935" s="9" t="s">
        <v>165</v>
      </c>
      <c r="P935" s="9" t="s">
        <v>165</v>
      </c>
      <c r="Q935" s="9" t="s">
        <v>165</v>
      </c>
      <c r="R935" s="9" t="s">
        <v>163</v>
      </c>
      <c r="S935" s="9" t="s">
        <v>163</v>
      </c>
      <c r="T935" s="9" t="s">
        <v>163</v>
      </c>
      <c r="U935" s="9" t="s">
        <v>163</v>
      </c>
      <c r="V935" s="9" t="s">
        <v>163</v>
      </c>
      <c r="W935" s="9" t="s">
        <v>163</v>
      </c>
      <c r="X935" s="9" t="s">
        <v>163</v>
      </c>
    </row>
    <row r="936" spans="1:24" x14ac:dyDescent="0.2">
      <c r="A936" s="9">
        <v>423268</v>
      </c>
      <c r="B936" s="9" t="s">
        <v>157</v>
      </c>
      <c r="H936" s="9" t="s">
        <v>165</v>
      </c>
      <c r="I936" s="9" t="s">
        <v>167</v>
      </c>
      <c r="J936" s="9" t="s">
        <v>165</v>
      </c>
      <c r="K936" s="9" t="s">
        <v>167</v>
      </c>
      <c r="N936" s="9" t="s">
        <v>165</v>
      </c>
      <c r="O936" s="9" t="s">
        <v>165</v>
      </c>
      <c r="R936" s="9" t="s">
        <v>163</v>
      </c>
      <c r="S936" s="9" t="s">
        <v>163</v>
      </c>
      <c r="T936" s="9" t="s">
        <v>163</v>
      </c>
      <c r="U936" s="9" t="s">
        <v>163</v>
      </c>
      <c r="W936" s="9" t="s">
        <v>163</v>
      </c>
    </row>
    <row r="937" spans="1:24" x14ac:dyDescent="0.2">
      <c r="A937" s="9">
        <v>423271</v>
      </c>
      <c r="B937" s="9" t="s">
        <v>157</v>
      </c>
      <c r="E937" s="9" t="s">
        <v>167</v>
      </c>
      <c r="F937" s="9" t="s">
        <v>163</v>
      </c>
      <c r="I937" s="9" t="s">
        <v>167</v>
      </c>
      <c r="J937" s="9" t="s">
        <v>165</v>
      </c>
      <c r="N937" s="9" t="s">
        <v>163</v>
      </c>
      <c r="O937" s="9" t="s">
        <v>163</v>
      </c>
      <c r="R937" s="9" t="s">
        <v>163</v>
      </c>
      <c r="S937" s="9" t="s">
        <v>165</v>
      </c>
      <c r="T937" s="9" t="s">
        <v>163</v>
      </c>
      <c r="U937" s="9" t="s">
        <v>163</v>
      </c>
      <c r="W937" s="9" t="s">
        <v>163</v>
      </c>
    </row>
    <row r="938" spans="1:24" x14ac:dyDescent="0.2">
      <c r="A938" s="9">
        <v>423276</v>
      </c>
      <c r="B938" s="9" t="s">
        <v>157</v>
      </c>
      <c r="H938" s="9" t="s">
        <v>167</v>
      </c>
      <c r="L938" s="9" t="s">
        <v>163</v>
      </c>
      <c r="M938" s="9" t="s">
        <v>167</v>
      </c>
      <c r="N938" s="9" t="s">
        <v>165</v>
      </c>
      <c r="O938" s="9" t="s">
        <v>163</v>
      </c>
      <c r="P938" s="9" t="s">
        <v>165</v>
      </c>
      <c r="Q938" s="9" t="s">
        <v>163</v>
      </c>
      <c r="R938" s="9" t="s">
        <v>163</v>
      </c>
      <c r="S938" s="9" t="s">
        <v>163</v>
      </c>
      <c r="T938" s="9" t="s">
        <v>163</v>
      </c>
      <c r="U938" s="9" t="s">
        <v>163</v>
      </c>
      <c r="V938" s="9" t="s">
        <v>163</v>
      </c>
      <c r="W938" s="9" t="s">
        <v>163</v>
      </c>
      <c r="X938" s="9" t="s">
        <v>163</v>
      </c>
    </row>
    <row r="939" spans="1:24" x14ac:dyDescent="0.2">
      <c r="A939" s="9">
        <v>423283</v>
      </c>
      <c r="B939" s="9" t="s">
        <v>157</v>
      </c>
      <c r="D939" s="9" t="s">
        <v>167</v>
      </c>
      <c r="K939" s="9" t="s">
        <v>167</v>
      </c>
      <c r="L939" s="9" t="s">
        <v>163</v>
      </c>
      <c r="M939" s="9" t="s">
        <v>165</v>
      </c>
      <c r="P939" s="9" t="s">
        <v>163</v>
      </c>
      <c r="R939" s="9" t="s">
        <v>163</v>
      </c>
      <c r="S939" s="9" t="s">
        <v>167</v>
      </c>
      <c r="T939" s="9" t="s">
        <v>167</v>
      </c>
      <c r="U939" s="9" t="s">
        <v>167</v>
      </c>
      <c r="V939" s="9" t="s">
        <v>167</v>
      </c>
      <c r="W939" s="9" t="s">
        <v>165</v>
      </c>
      <c r="X939" s="9" t="s">
        <v>165</v>
      </c>
    </row>
    <row r="940" spans="1:24" x14ac:dyDescent="0.2">
      <c r="A940" s="9">
        <v>423284</v>
      </c>
      <c r="B940" s="9" t="s">
        <v>157</v>
      </c>
      <c r="E940" s="9" t="s">
        <v>167</v>
      </c>
      <c r="I940" s="9" t="s">
        <v>167</v>
      </c>
      <c r="M940" s="9" t="s">
        <v>167</v>
      </c>
      <c r="N940" s="9" t="s">
        <v>167</v>
      </c>
      <c r="Q940" s="9" t="s">
        <v>167</v>
      </c>
      <c r="S940" s="9" t="s">
        <v>167</v>
      </c>
      <c r="T940" s="9" t="s">
        <v>165</v>
      </c>
      <c r="U940" s="9" t="s">
        <v>167</v>
      </c>
      <c r="V940" s="9" t="s">
        <v>165</v>
      </c>
      <c r="X940" s="9" t="s">
        <v>165</v>
      </c>
    </row>
    <row r="941" spans="1:24" x14ac:dyDescent="0.2">
      <c r="A941" s="9">
        <v>423289</v>
      </c>
      <c r="B941" s="9" t="s">
        <v>157</v>
      </c>
      <c r="P941" s="9" t="s">
        <v>163</v>
      </c>
      <c r="Q941" s="9" t="s">
        <v>165</v>
      </c>
      <c r="R941" s="9" t="s">
        <v>163</v>
      </c>
      <c r="S941" s="9" t="s">
        <v>163</v>
      </c>
      <c r="T941" s="9" t="s">
        <v>163</v>
      </c>
      <c r="U941" s="9" t="s">
        <v>165</v>
      </c>
      <c r="V941" s="9" t="s">
        <v>165</v>
      </c>
      <c r="X941" s="9" t="s">
        <v>165</v>
      </c>
    </row>
    <row r="942" spans="1:24" x14ac:dyDescent="0.2">
      <c r="A942" s="9">
        <v>423290</v>
      </c>
      <c r="B942" s="9" t="s">
        <v>157</v>
      </c>
      <c r="G942" s="9" t="s">
        <v>165</v>
      </c>
      <c r="H942" s="9" t="s">
        <v>167</v>
      </c>
      <c r="L942" s="9" t="s">
        <v>163</v>
      </c>
      <c r="N942" s="9" t="s">
        <v>165</v>
      </c>
      <c r="O942" s="9" t="s">
        <v>167</v>
      </c>
      <c r="P942" s="9" t="s">
        <v>165</v>
      </c>
      <c r="Q942" s="9" t="s">
        <v>163</v>
      </c>
      <c r="R942" s="9" t="s">
        <v>163</v>
      </c>
      <c r="S942" s="9" t="s">
        <v>163</v>
      </c>
      <c r="T942" s="9" t="s">
        <v>163</v>
      </c>
      <c r="U942" s="9" t="s">
        <v>163</v>
      </c>
      <c r="V942" s="9" t="s">
        <v>165</v>
      </c>
      <c r="W942" s="9" t="s">
        <v>163</v>
      </c>
      <c r="X942" s="9" t="s">
        <v>163</v>
      </c>
    </row>
    <row r="943" spans="1:24" x14ac:dyDescent="0.2">
      <c r="A943" s="9">
        <v>423291</v>
      </c>
      <c r="B943" s="9" t="s">
        <v>157</v>
      </c>
      <c r="E943" s="9" t="s">
        <v>167</v>
      </c>
      <c r="K943" s="9" t="s">
        <v>167</v>
      </c>
      <c r="N943" s="9" t="s">
        <v>163</v>
      </c>
      <c r="O943" s="9" t="s">
        <v>163</v>
      </c>
      <c r="P943" s="9" t="s">
        <v>163</v>
      </c>
      <c r="Q943" s="9" t="s">
        <v>163</v>
      </c>
      <c r="R943" s="9" t="s">
        <v>163</v>
      </c>
      <c r="S943" s="9" t="s">
        <v>163</v>
      </c>
      <c r="T943" s="9" t="s">
        <v>163</v>
      </c>
      <c r="U943" s="9" t="s">
        <v>163</v>
      </c>
      <c r="V943" s="9" t="s">
        <v>163</v>
      </c>
      <c r="W943" s="9" t="s">
        <v>163</v>
      </c>
      <c r="X943" s="9" t="s">
        <v>163</v>
      </c>
    </row>
    <row r="944" spans="1:24" x14ac:dyDescent="0.2">
      <c r="A944" s="9">
        <v>423299</v>
      </c>
      <c r="B944" s="9" t="s">
        <v>157</v>
      </c>
      <c r="E944" s="9" t="s">
        <v>167</v>
      </c>
      <c r="K944" s="9" t="s">
        <v>167</v>
      </c>
      <c r="P944" s="9" t="s">
        <v>165</v>
      </c>
      <c r="R944" s="9" t="s">
        <v>167</v>
      </c>
      <c r="T944" s="9" t="s">
        <v>163</v>
      </c>
      <c r="U944" s="9" t="s">
        <v>165</v>
      </c>
      <c r="V944" s="9" t="s">
        <v>165</v>
      </c>
      <c r="W944" s="9" t="s">
        <v>165</v>
      </c>
      <c r="X944" s="9" t="s">
        <v>165</v>
      </c>
    </row>
    <row r="945" spans="1:24" x14ac:dyDescent="0.2">
      <c r="A945" s="9">
        <v>423306</v>
      </c>
      <c r="B945" s="9" t="s">
        <v>157</v>
      </c>
      <c r="C945" s="9" t="s">
        <v>167</v>
      </c>
      <c r="N945" s="9" t="s">
        <v>167</v>
      </c>
      <c r="O945" s="9" t="s">
        <v>167</v>
      </c>
      <c r="P945" s="9" t="s">
        <v>165</v>
      </c>
      <c r="R945" s="9" t="s">
        <v>165</v>
      </c>
      <c r="S945" s="9" t="s">
        <v>167</v>
      </c>
      <c r="T945" s="9" t="s">
        <v>163</v>
      </c>
      <c r="U945" s="9" t="s">
        <v>163</v>
      </c>
      <c r="V945" s="9" t="s">
        <v>163</v>
      </c>
      <c r="W945" s="9" t="s">
        <v>167</v>
      </c>
      <c r="X945" s="9" t="s">
        <v>165</v>
      </c>
    </row>
    <row r="946" spans="1:24" x14ac:dyDescent="0.2">
      <c r="A946" s="9">
        <v>423315</v>
      </c>
      <c r="B946" s="9" t="s">
        <v>157</v>
      </c>
      <c r="H946" s="9" t="s">
        <v>163</v>
      </c>
      <c r="J946" s="9" t="s">
        <v>167</v>
      </c>
      <c r="K946" s="9" t="s">
        <v>165</v>
      </c>
      <c r="M946" s="9" t="s">
        <v>163</v>
      </c>
      <c r="N946" s="9" t="s">
        <v>167</v>
      </c>
      <c r="R946" s="9" t="s">
        <v>163</v>
      </c>
      <c r="S946" s="9" t="s">
        <v>163</v>
      </c>
      <c r="T946" s="9" t="s">
        <v>163</v>
      </c>
      <c r="U946" s="9" t="s">
        <v>165</v>
      </c>
      <c r="W946" s="9" t="s">
        <v>163</v>
      </c>
    </row>
    <row r="947" spans="1:24" x14ac:dyDescent="0.2">
      <c r="A947" s="9">
        <v>423317</v>
      </c>
      <c r="B947" s="9" t="s">
        <v>157</v>
      </c>
      <c r="I947" s="9" t="s">
        <v>165</v>
      </c>
      <c r="K947" s="9" t="s">
        <v>167</v>
      </c>
      <c r="L947" s="9" t="s">
        <v>165</v>
      </c>
      <c r="N947" s="9" t="s">
        <v>165</v>
      </c>
      <c r="O947" s="9" t="s">
        <v>165</v>
      </c>
      <c r="P947" s="9" t="s">
        <v>165</v>
      </c>
      <c r="Q947" s="9" t="s">
        <v>163</v>
      </c>
      <c r="R947" s="9" t="s">
        <v>163</v>
      </c>
      <c r="S947" s="9" t="s">
        <v>165</v>
      </c>
      <c r="T947" s="9" t="s">
        <v>163</v>
      </c>
      <c r="U947" s="9" t="s">
        <v>165</v>
      </c>
      <c r="V947" s="9" t="s">
        <v>163</v>
      </c>
      <c r="W947" s="9" t="s">
        <v>165</v>
      </c>
      <c r="X947" s="9" t="s">
        <v>165</v>
      </c>
    </row>
    <row r="948" spans="1:24" x14ac:dyDescent="0.2">
      <c r="A948" s="9">
        <v>423331</v>
      </c>
      <c r="B948" s="9" t="s">
        <v>157</v>
      </c>
      <c r="E948" s="9" t="s">
        <v>167</v>
      </c>
      <c r="F948" s="9" t="s">
        <v>167</v>
      </c>
      <c r="H948" s="9" t="s">
        <v>167</v>
      </c>
      <c r="K948" s="9" t="s">
        <v>167</v>
      </c>
      <c r="N948" s="9" t="s">
        <v>163</v>
      </c>
      <c r="O948" s="9" t="s">
        <v>163</v>
      </c>
      <c r="P948" s="9" t="s">
        <v>163</v>
      </c>
      <c r="Q948" s="9" t="s">
        <v>163</v>
      </c>
      <c r="R948" s="9" t="s">
        <v>163</v>
      </c>
      <c r="S948" s="9" t="s">
        <v>163</v>
      </c>
      <c r="T948" s="9" t="s">
        <v>163</v>
      </c>
      <c r="U948" s="9" t="s">
        <v>163</v>
      </c>
      <c r="V948" s="9" t="s">
        <v>163</v>
      </c>
      <c r="W948" s="9" t="s">
        <v>163</v>
      </c>
      <c r="X948" s="9" t="s">
        <v>163</v>
      </c>
    </row>
    <row r="949" spans="1:24" x14ac:dyDescent="0.2">
      <c r="A949" s="9">
        <v>423337</v>
      </c>
      <c r="B949" s="9" t="s">
        <v>157</v>
      </c>
      <c r="J949" s="9" t="s">
        <v>167</v>
      </c>
      <c r="K949" s="9" t="s">
        <v>167</v>
      </c>
      <c r="N949" s="9" t="s">
        <v>167</v>
      </c>
      <c r="O949" s="9" t="s">
        <v>167</v>
      </c>
      <c r="R949" s="9" t="s">
        <v>167</v>
      </c>
      <c r="S949" s="9" t="s">
        <v>167</v>
      </c>
      <c r="T949" s="9" t="s">
        <v>167</v>
      </c>
      <c r="U949" s="9" t="s">
        <v>163</v>
      </c>
      <c r="W949" s="9" t="s">
        <v>163</v>
      </c>
    </row>
    <row r="950" spans="1:24" x14ac:dyDescent="0.2">
      <c r="A950" s="9">
        <v>423341</v>
      </c>
      <c r="B950" s="9" t="s">
        <v>157</v>
      </c>
      <c r="I950" s="9" t="s">
        <v>167</v>
      </c>
      <c r="K950" s="9" t="s">
        <v>167</v>
      </c>
      <c r="L950" s="9" t="s">
        <v>165</v>
      </c>
      <c r="N950" s="9" t="s">
        <v>165</v>
      </c>
      <c r="O950" s="9" t="s">
        <v>165</v>
      </c>
      <c r="P950" s="9" t="s">
        <v>167</v>
      </c>
      <c r="Q950" s="9" t="s">
        <v>165</v>
      </c>
      <c r="R950" s="9" t="s">
        <v>163</v>
      </c>
      <c r="S950" s="9" t="s">
        <v>165</v>
      </c>
      <c r="T950" s="9" t="s">
        <v>163</v>
      </c>
      <c r="U950" s="9" t="s">
        <v>163</v>
      </c>
      <c r="V950" s="9" t="s">
        <v>163</v>
      </c>
      <c r="W950" s="9" t="s">
        <v>163</v>
      </c>
      <c r="X950" s="9" t="s">
        <v>163</v>
      </c>
    </row>
    <row r="951" spans="1:24" x14ac:dyDescent="0.2">
      <c r="A951" s="9">
        <v>423348</v>
      </c>
      <c r="B951" s="9" t="s">
        <v>157</v>
      </c>
      <c r="H951" s="9" t="s">
        <v>167</v>
      </c>
      <c r="K951" s="9" t="s">
        <v>167</v>
      </c>
      <c r="L951" s="9" t="s">
        <v>163</v>
      </c>
      <c r="N951" s="9" t="s">
        <v>165</v>
      </c>
      <c r="P951" s="9" t="s">
        <v>167</v>
      </c>
      <c r="R951" s="9" t="s">
        <v>165</v>
      </c>
      <c r="S951" s="9" t="s">
        <v>163</v>
      </c>
      <c r="U951" s="9" t="s">
        <v>165</v>
      </c>
    </row>
    <row r="952" spans="1:24" x14ac:dyDescent="0.2">
      <c r="A952" s="9">
        <v>423355</v>
      </c>
      <c r="B952" s="9" t="s">
        <v>157</v>
      </c>
      <c r="I952" s="9" t="s">
        <v>167</v>
      </c>
      <c r="J952" s="9" t="s">
        <v>167</v>
      </c>
      <c r="L952" s="9" t="s">
        <v>163</v>
      </c>
      <c r="M952" s="9" t="s">
        <v>167</v>
      </c>
      <c r="N952" s="9" t="s">
        <v>165</v>
      </c>
      <c r="O952" s="9" t="s">
        <v>165</v>
      </c>
      <c r="R952" s="9" t="s">
        <v>163</v>
      </c>
      <c r="S952" s="9" t="s">
        <v>163</v>
      </c>
      <c r="T952" s="9" t="s">
        <v>163</v>
      </c>
      <c r="U952" s="9" t="s">
        <v>163</v>
      </c>
      <c r="W952" s="9" t="s">
        <v>163</v>
      </c>
    </row>
    <row r="953" spans="1:24" x14ac:dyDescent="0.2">
      <c r="A953" s="9">
        <v>423362</v>
      </c>
      <c r="B953" s="9" t="s">
        <v>157</v>
      </c>
      <c r="H953" s="9" t="s">
        <v>167</v>
      </c>
      <c r="K953" s="9" t="s">
        <v>167</v>
      </c>
      <c r="L953" s="9" t="s">
        <v>165</v>
      </c>
      <c r="P953" s="9" t="s">
        <v>167</v>
      </c>
      <c r="Q953" s="9" t="s">
        <v>163</v>
      </c>
      <c r="R953" s="9" t="s">
        <v>163</v>
      </c>
      <c r="S953" s="9" t="s">
        <v>163</v>
      </c>
      <c r="T953" s="9" t="s">
        <v>163</v>
      </c>
      <c r="U953" s="9" t="s">
        <v>163</v>
      </c>
      <c r="V953" s="9" t="s">
        <v>163</v>
      </c>
      <c r="X953" s="9" t="s">
        <v>165</v>
      </c>
    </row>
    <row r="954" spans="1:24" x14ac:dyDescent="0.2">
      <c r="A954" s="9">
        <v>423364</v>
      </c>
      <c r="B954" s="9" t="s">
        <v>157</v>
      </c>
      <c r="E954" s="9" t="s">
        <v>167</v>
      </c>
      <c r="H954" s="9" t="s">
        <v>167</v>
      </c>
      <c r="K954" s="9" t="s">
        <v>167</v>
      </c>
      <c r="N954" s="9" t="s">
        <v>165</v>
      </c>
      <c r="P954" s="9" t="s">
        <v>167</v>
      </c>
      <c r="R954" s="9" t="s">
        <v>165</v>
      </c>
      <c r="S954" s="9" t="s">
        <v>165</v>
      </c>
      <c r="T954" s="9" t="s">
        <v>165</v>
      </c>
      <c r="U954" s="9" t="s">
        <v>165</v>
      </c>
      <c r="W954" s="9" t="s">
        <v>165</v>
      </c>
      <c r="X954" s="9" t="s">
        <v>167</v>
      </c>
    </row>
    <row r="955" spans="1:24" x14ac:dyDescent="0.2">
      <c r="A955" s="9">
        <v>423375</v>
      </c>
      <c r="B955" s="9" t="s">
        <v>157</v>
      </c>
      <c r="E955" s="9" t="s">
        <v>167</v>
      </c>
      <c r="H955" s="9" t="s">
        <v>167</v>
      </c>
      <c r="K955" s="9" t="s">
        <v>165</v>
      </c>
      <c r="N955" s="9" t="s">
        <v>167</v>
      </c>
      <c r="O955" s="9" t="s">
        <v>167</v>
      </c>
      <c r="P955" s="9" t="s">
        <v>167</v>
      </c>
      <c r="Q955" s="9" t="s">
        <v>167</v>
      </c>
      <c r="R955" s="9" t="s">
        <v>165</v>
      </c>
      <c r="S955" s="9" t="s">
        <v>167</v>
      </c>
      <c r="T955" s="9" t="s">
        <v>167</v>
      </c>
      <c r="U955" s="9" t="s">
        <v>163</v>
      </c>
      <c r="V955" s="9" t="s">
        <v>163</v>
      </c>
      <c r="W955" s="9" t="s">
        <v>165</v>
      </c>
      <c r="X955" s="9" t="s">
        <v>165</v>
      </c>
    </row>
    <row r="956" spans="1:24" x14ac:dyDescent="0.2">
      <c r="A956" s="9">
        <v>423387</v>
      </c>
      <c r="B956" s="9" t="s">
        <v>157</v>
      </c>
      <c r="E956" s="9" t="s">
        <v>167</v>
      </c>
      <c r="F956" s="9" t="s">
        <v>167</v>
      </c>
      <c r="K956" s="9" t="s">
        <v>167</v>
      </c>
      <c r="L956" s="9" t="s">
        <v>167</v>
      </c>
      <c r="O956" s="9" t="s">
        <v>167</v>
      </c>
      <c r="Q956" s="9" t="s">
        <v>167</v>
      </c>
      <c r="R956" s="9" t="s">
        <v>165</v>
      </c>
      <c r="S956" s="9" t="s">
        <v>167</v>
      </c>
      <c r="U956" s="9" t="s">
        <v>167</v>
      </c>
      <c r="V956" s="9" t="s">
        <v>167</v>
      </c>
    </row>
    <row r="957" spans="1:24" x14ac:dyDescent="0.2">
      <c r="A957" s="9">
        <v>423390</v>
      </c>
      <c r="B957" s="9" t="s">
        <v>157</v>
      </c>
      <c r="K957" s="9" t="s">
        <v>167</v>
      </c>
      <c r="N957" s="9" t="s">
        <v>167</v>
      </c>
      <c r="Q957" s="9" t="s">
        <v>167</v>
      </c>
      <c r="S957" s="9" t="s">
        <v>167</v>
      </c>
      <c r="U957" s="9" t="s">
        <v>167</v>
      </c>
      <c r="V957" s="9" t="s">
        <v>167</v>
      </c>
      <c r="W957" s="9" t="s">
        <v>167</v>
      </c>
    </row>
    <row r="958" spans="1:24" x14ac:dyDescent="0.2">
      <c r="A958" s="9">
        <v>423398</v>
      </c>
      <c r="B958" s="9" t="s">
        <v>157</v>
      </c>
      <c r="L958" s="9" t="s">
        <v>163</v>
      </c>
      <c r="N958" s="9" t="s">
        <v>167</v>
      </c>
      <c r="P958" s="9" t="s">
        <v>167</v>
      </c>
      <c r="R958" s="9" t="s">
        <v>163</v>
      </c>
      <c r="S958" s="9" t="s">
        <v>163</v>
      </c>
      <c r="T958" s="9" t="s">
        <v>163</v>
      </c>
      <c r="U958" s="9" t="s">
        <v>163</v>
      </c>
      <c r="V958" s="9" t="s">
        <v>163</v>
      </c>
      <c r="W958" s="9" t="s">
        <v>163</v>
      </c>
    </row>
    <row r="959" spans="1:24" x14ac:dyDescent="0.2">
      <c r="A959" s="9">
        <v>423405</v>
      </c>
      <c r="B959" s="9" t="s">
        <v>157</v>
      </c>
      <c r="G959" s="9" t="s">
        <v>167</v>
      </c>
      <c r="P959" s="9" t="s">
        <v>167</v>
      </c>
      <c r="R959" s="9" t="s">
        <v>163</v>
      </c>
      <c r="S959" s="9" t="s">
        <v>167</v>
      </c>
      <c r="V959" s="9" t="s">
        <v>165</v>
      </c>
      <c r="W959" s="9" t="s">
        <v>165</v>
      </c>
      <c r="X959" s="9" t="s">
        <v>165</v>
      </c>
    </row>
    <row r="960" spans="1:24" x14ac:dyDescent="0.2">
      <c r="A960" s="9">
        <v>423407</v>
      </c>
      <c r="B960" s="9" t="s">
        <v>157</v>
      </c>
      <c r="K960" s="9" t="s">
        <v>167</v>
      </c>
      <c r="L960" s="9" t="s">
        <v>165</v>
      </c>
      <c r="N960" s="9" t="s">
        <v>167</v>
      </c>
      <c r="S960" s="9" t="s">
        <v>165</v>
      </c>
      <c r="T960" s="9" t="s">
        <v>167</v>
      </c>
      <c r="W960" s="9" t="s">
        <v>167</v>
      </c>
      <c r="X960" s="9" t="s">
        <v>167</v>
      </c>
    </row>
    <row r="961" spans="1:24" x14ac:dyDescent="0.2">
      <c r="A961" s="9">
        <v>423412</v>
      </c>
      <c r="B961" s="9" t="s">
        <v>157</v>
      </c>
      <c r="E961" s="9" t="s">
        <v>167</v>
      </c>
      <c r="L961" s="9" t="s">
        <v>167</v>
      </c>
      <c r="P961" s="9" t="s">
        <v>167</v>
      </c>
      <c r="T961" s="9" t="s">
        <v>165</v>
      </c>
      <c r="V961" s="9" t="s">
        <v>165</v>
      </c>
      <c r="X961" s="9" t="s">
        <v>165</v>
      </c>
    </row>
    <row r="962" spans="1:24" x14ac:dyDescent="0.2">
      <c r="A962" s="9">
        <v>423429</v>
      </c>
      <c r="B962" s="9" t="s">
        <v>157</v>
      </c>
      <c r="I962" s="9" t="s">
        <v>163</v>
      </c>
      <c r="L962" s="9" t="s">
        <v>167</v>
      </c>
      <c r="M962" s="9" t="s">
        <v>163</v>
      </c>
      <c r="N962" s="9" t="s">
        <v>165</v>
      </c>
      <c r="P962" s="9" t="s">
        <v>165</v>
      </c>
      <c r="Q962" s="9" t="s">
        <v>165</v>
      </c>
      <c r="R962" s="9" t="s">
        <v>163</v>
      </c>
      <c r="T962" s="9" t="s">
        <v>163</v>
      </c>
      <c r="U962" s="9" t="s">
        <v>163</v>
      </c>
      <c r="V962" s="9" t="s">
        <v>163</v>
      </c>
      <c r="W962" s="9" t="s">
        <v>163</v>
      </c>
      <c r="X962" s="9" t="s">
        <v>163</v>
      </c>
    </row>
    <row r="963" spans="1:24" x14ac:dyDescent="0.2">
      <c r="A963" s="9">
        <v>423431</v>
      </c>
      <c r="B963" s="9" t="s">
        <v>157</v>
      </c>
      <c r="K963" s="9" t="s">
        <v>167</v>
      </c>
      <c r="P963" s="9" t="s">
        <v>167</v>
      </c>
      <c r="T963" s="9" t="s">
        <v>167</v>
      </c>
      <c r="W963" s="9" t="s">
        <v>167</v>
      </c>
      <c r="X963" s="9" t="s">
        <v>167</v>
      </c>
    </row>
    <row r="964" spans="1:24" x14ac:dyDescent="0.2">
      <c r="A964" s="9">
        <v>423439</v>
      </c>
      <c r="B964" s="9" t="s">
        <v>157</v>
      </c>
      <c r="K964" s="9" t="s">
        <v>165</v>
      </c>
      <c r="L964" s="9" t="s">
        <v>165</v>
      </c>
      <c r="O964" s="9" t="s">
        <v>165</v>
      </c>
      <c r="P964" s="9" t="s">
        <v>165</v>
      </c>
      <c r="R964" s="9" t="s">
        <v>163</v>
      </c>
      <c r="T964" s="9" t="s">
        <v>163</v>
      </c>
      <c r="U964" s="9" t="s">
        <v>163</v>
      </c>
      <c r="V964" s="9" t="s">
        <v>163</v>
      </c>
      <c r="W964" s="9" t="s">
        <v>163</v>
      </c>
    </row>
    <row r="965" spans="1:24" x14ac:dyDescent="0.2">
      <c r="A965" s="9">
        <v>423442</v>
      </c>
      <c r="B965" s="9" t="s">
        <v>157</v>
      </c>
      <c r="L965" s="9" t="s">
        <v>167</v>
      </c>
      <c r="M965" s="9" t="s">
        <v>167</v>
      </c>
      <c r="N965" s="9" t="s">
        <v>167</v>
      </c>
      <c r="O965" s="9" t="s">
        <v>167</v>
      </c>
      <c r="P965" s="9" t="s">
        <v>167</v>
      </c>
      <c r="R965" s="9" t="s">
        <v>165</v>
      </c>
      <c r="S965" s="9" t="s">
        <v>165</v>
      </c>
      <c r="T965" s="9" t="s">
        <v>167</v>
      </c>
      <c r="W965" s="9" t="s">
        <v>167</v>
      </c>
      <c r="X965" s="9" t="s">
        <v>167</v>
      </c>
    </row>
    <row r="966" spans="1:24" x14ac:dyDescent="0.2">
      <c r="A966" s="9">
        <v>423443</v>
      </c>
      <c r="B966" s="9" t="s">
        <v>157</v>
      </c>
      <c r="E966" s="9" t="s">
        <v>167</v>
      </c>
      <c r="K966" s="9" t="s">
        <v>167</v>
      </c>
      <c r="N966" s="9" t="s">
        <v>163</v>
      </c>
      <c r="O966" s="9" t="s">
        <v>163</v>
      </c>
      <c r="R966" s="9" t="s">
        <v>165</v>
      </c>
      <c r="S966" s="9" t="s">
        <v>165</v>
      </c>
      <c r="T966" s="9" t="s">
        <v>163</v>
      </c>
      <c r="U966" s="9" t="s">
        <v>163</v>
      </c>
      <c r="W966" s="9" t="s">
        <v>163</v>
      </c>
    </row>
    <row r="967" spans="1:24" x14ac:dyDescent="0.2">
      <c r="A967" s="9">
        <v>423445</v>
      </c>
      <c r="B967" s="9" t="s">
        <v>157</v>
      </c>
      <c r="E967" s="9" t="s">
        <v>167</v>
      </c>
      <c r="P967" s="9" t="s">
        <v>167</v>
      </c>
      <c r="S967" s="9" t="s">
        <v>167</v>
      </c>
      <c r="T967" s="9" t="s">
        <v>167</v>
      </c>
      <c r="U967" s="9" t="s">
        <v>167</v>
      </c>
      <c r="V967" s="9" t="s">
        <v>167</v>
      </c>
      <c r="W967" s="9" t="s">
        <v>167</v>
      </c>
      <c r="X967" s="9" t="s">
        <v>167</v>
      </c>
    </row>
    <row r="968" spans="1:24" x14ac:dyDescent="0.2">
      <c r="A968" s="9">
        <v>423447</v>
      </c>
      <c r="B968" s="9" t="s">
        <v>157</v>
      </c>
      <c r="M968" s="9" t="s">
        <v>167</v>
      </c>
      <c r="P968" s="9" t="s">
        <v>165</v>
      </c>
      <c r="Q968" s="9" t="s">
        <v>163</v>
      </c>
      <c r="T968" s="9" t="s">
        <v>167</v>
      </c>
      <c r="U968" s="9" t="s">
        <v>165</v>
      </c>
      <c r="V968" s="9" t="s">
        <v>163</v>
      </c>
      <c r="W968" s="9" t="s">
        <v>167</v>
      </c>
    </row>
    <row r="969" spans="1:24" x14ac:dyDescent="0.2">
      <c r="A969" s="9">
        <v>423453</v>
      </c>
      <c r="B969" s="9" t="s">
        <v>157</v>
      </c>
      <c r="E969" s="9" t="s">
        <v>167</v>
      </c>
      <c r="K969" s="9" t="s">
        <v>167</v>
      </c>
      <c r="L969" s="9" t="s">
        <v>163</v>
      </c>
      <c r="R969" s="9" t="s">
        <v>167</v>
      </c>
      <c r="S969" s="9" t="s">
        <v>165</v>
      </c>
      <c r="T969" s="9" t="s">
        <v>167</v>
      </c>
      <c r="W969" s="9" t="s">
        <v>167</v>
      </c>
    </row>
    <row r="970" spans="1:24" x14ac:dyDescent="0.2">
      <c r="A970" s="9">
        <v>423456</v>
      </c>
      <c r="B970" s="9" t="s">
        <v>157</v>
      </c>
      <c r="G970" s="9" t="s">
        <v>167</v>
      </c>
      <c r="L970" s="9" t="s">
        <v>163</v>
      </c>
      <c r="P970" s="9" t="s">
        <v>167</v>
      </c>
      <c r="Q970" s="9" t="s">
        <v>163</v>
      </c>
      <c r="R970" s="9" t="s">
        <v>165</v>
      </c>
      <c r="S970" s="9" t="s">
        <v>167</v>
      </c>
    </row>
    <row r="971" spans="1:24" x14ac:dyDescent="0.2">
      <c r="A971" s="9">
        <v>423459</v>
      </c>
      <c r="B971" s="9" t="s">
        <v>157</v>
      </c>
      <c r="E971" s="9" t="s">
        <v>167</v>
      </c>
      <c r="H971" s="9" t="s">
        <v>167</v>
      </c>
      <c r="K971" s="9" t="s">
        <v>167</v>
      </c>
      <c r="N971" s="9" t="s">
        <v>167</v>
      </c>
      <c r="R971" s="9" t="s">
        <v>165</v>
      </c>
      <c r="S971" s="9" t="s">
        <v>165</v>
      </c>
      <c r="T971" s="9" t="s">
        <v>167</v>
      </c>
      <c r="U971" s="9" t="s">
        <v>163</v>
      </c>
      <c r="W971" s="9" t="s">
        <v>167</v>
      </c>
    </row>
    <row r="972" spans="1:24" x14ac:dyDescent="0.2">
      <c r="A972" s="9">
        <v>423477</v>
      </c>
      <c r="B972" s="9" t="s">
        <v>157</v>
      </c>
      <c r="C972" s="9" t="s">
        <v>167</v>
      </c>
      <c r="E972" s="9" t="s">
        <v>167</v>
      </c>
      <c r="G972" s="9" t="s">
        <v>167</v>
      </c>
      <c r="N972" s="9" t="s">
        <v>165</v>
      </c>
      <c r="O972" s="9" t="s">
        <v>165</v>
      </c>
      <c r="P972" s="9" t="s">
        <v>165</v>
      </c>
      <c r="Q972" s="9" t="s">
        <v>165</v>
      </c>
      <c r="R972" s="9" t="s">
        <v>163</v>
      </c>
      <c r="T972" s="9" t="s">
        <v>163</v>
      </c>
      <c r="U972" s="9" t="s">
        <v>163</v>
      </c>
      <c r="V972" s="9" t="s">
        <v>163</v>
      </c>
      <c r="W972" s="9" t="s">
        <v>163</v>
      </c>
      <c r="X972" s="9" t="s">
        <v>163</v>
      </c>
    </row>
    <row r="973" spans="1:24" x14ac:dyDescent="0.2">
      <c r="A973" s="9">
        <v>423478</v>
      </c>
      <c r="B973" s="9" t="s">
        <v>157</v>
      </c>
      <c r="H973" s="9" t="s">
        <v>167</v>
      </c>
      <c r="J973" s="9" t="s">
        <v>167</v>
      </c>
      <c r="K973" s="9" t="s">
        <v>167</v>
      </c>
      <c r="R973" s="9" t="s">
        <v>165</v>
      </c>
      <c r="S973" s="9" t="s">
        <v>165</v>
      </c>
      <c r="T973" s="9" t="s">
        <v>163</v>
      </c>
      <c r="U973" s="9" t="s">
        <v>163</v>
      </c>
      <c r="W973" s="9" t="s">
        <v>163</v>
      </c>
    </row>
    <row r="974" spans="1:24" x14ac:dyDescent="0.2">
      <c r="A974" s="9">
        <v>423482</v>
      </c>
      <c r="B974" s="9" t="s">
        <v>157</v>
      </c>
      <c r="H974" s="9" t="s">
        <v>163</v>
      </c>
      <c r="I974" s="9" t="s">
        <v>167</v>
      </c>
      <c r="K974" s="9" t="s">
        <v>167</v>
      </c>
      <c r="L974" s="9" t="s">
        <v>165</v>
      </c>
      <c r="N974" s="9" t="s">
        <v>167</v>
      </c>
      <c r="R974" s="9" t="s">
        <v>163</v>
      </c>
      <c r="S974" s="9" t="s">
        <v>165</v>
      </c>
      <c r="T974" s="9" t="s">
        <v>163</v>
      </c>
      <c r="V974" s="9" t="s">
        <v>167</v>
      </c>
      <c r="W974" s="9" t="s">
        <v>163</v>
      </c>
    </row>
    <row r="975" spans="1:24" x14ac:dyDescent="0.2">
      <c r="A975" s="9">
        <v>423496</v>
      </c>
      <c r="B975" s="9" t="s">
        <v>157</v>
      </c>
      <c r="C975" s="9" t="s">
        <v>167</v>
      </c>
      <c r="E975" s="9" t="s">
        <v>167</v>
      </c>
      <c r="K975" s="9" t="s">
        <v>167</v>
      </c>
      <c r="N975" s="9" t="s">
        <v>165</v>
      </c>
      <c r="O975" s="9" t="s">
        <v>167</v>
      </c>
      <c r="P975" s="9" t="s">
        <v>163</v>
      </c>
      <c r="R975" s="9" t="s">
        <v>163</v>
      </c>
      <c r="T975" s="9" t="s">
        <v>163</v>
      </c>
      <c r="U975" s="9" t="s">
        <v>165</v>
      </c>
      <c r="V975" s="9" t="s">
        <v>167</v>
      </c>
      <c r="W975" s="9" t="s">
        <v>163</v>
      </c>
    </row>
    <row r="976" spans="1:24" x14ac:dyDescent="0.2">
      <c r="A976" s="9">
        <v>423499</v>
      </c>
      <c r="B976" s="9" t="s">
        <v>157</v>
      </c>
      <c r="D976" s="9" t="s">
        <v>167</v>
      </c>
      <c r="K976" s="9" t="s">
        <v>167</v>
      </c>
      <c r="L976" s="9" t="s">
        <v>167</v>
      </c>
      <c r="N976" s="9" t="s">
        <v>167</v>
      </c>
      <c r="O976" s="9" t="s">
        <v>165</v>
      </c>
      <c r="P976" s="9" t="s">
        <v>165</v>
      </c>
      <c r="Q976" s="9" t="s">
        <v>165</v>
      </c>
      <c r="R976" s="9" t="s">
        <v>165</v>
      </c>
      <c r="T976" s="9" t="s">
        <v>167</v>
      </c>
      <c r="U976" s="9" t="s">
        <v>165</v>
      </c>
      <c r="V976" s="9" t="s">
        <v>167</v>
      </c>
      <c r="W976" s="9" t="s">
        <v>165</v>
      </c>
      <c r="X976" s="9" t="s">
        <v>163</v>
      </c>
    </row>
    <row r="977" spans="1:24" x14ac:dyDescent="0.2">
      <c r="A977" s="9">
        <v>423502</v>
      </c>
      <c r="B977" s="9" t="s">
        <v>157</v>
      </c>
      <c r="J977" s="9" t="s">
        <v>167</v>
      </c>
      <c r="L977" s="9" t="s">
        <v>167</v>
      </c>
      <c r="M977" s="9" t="s">
        <v>165</v>
      </c>
      <c r="O977" s="9" t="s">
        <v>165</v>
      </c>
      <c r="P977" s="9" t="s">
        <v>165</v>
      </c>
      <c r="R977" s="9" t="s">
        <v>165</v>
      </c>
      <c r="T977" s="9" t="s">
        <v>167</v>
      </c>
      <c r="U977" s="9" t="s">
        <v>165</v>
      </c>
      <c r="V977" s="9" t="s">
        <v>167</v>
      </c>
      <c r="W977" s="9" t="s">
        <v>165</v>
      </c>
    </row>
    <row r="978" spans="1:24" x14ac:dyDescent="0.2">
      <c r="A978" s="9">
        <v>423525</v>
      </c>
      <c r="B978" s="9" t="s">
        <v>157</v>
      </c>
      <c r="J978" s="9" t="s">
        <v>165</v>
      </c>
      <c r="L978" s="9" t="s">
        <v>165</v>
      </c>
      <c r="R978" s="9" t="s">
        <v>165</v>
      </c>
      <c r="T978" s="9" t="s">
        <v>165</v>
      </c>
      <c r="W978" s="9" t="s">
        <v>167</v>
      </c>
    </row>
    <row r="979" spans="1:24" x14ac:dyDescent="0.2">
      <c r="A979" s="9">
        <v>423542</v>
      </c>
      <c r="B979" s="9" t="s">
        <v>157</v>
      </c>
      <c r="E979" s="9" t="s">
        <v>167</v>
      </c>
      <c r="H979" s="9" t="s">
        <v>167</v>
      </c>
      <c r="L979" s="9" t="s">
        <v>167</v>
      </c>
      <c r="P979" s="9" t="s">
        <v>167</v>
      </c>
      <c r="Q979" s="9" t="s">
        <v>167</v>
      </c>
      <c r="R979" s="9" t="s">
        <v>167</v>
      </c>
      <c r="S979" s="9" t="s">
        <v>163</v>
      </c>
      <c r="T979" s="9" t="s">
        <v>167</v>
      </c>
      <c r="U979" s="9" t="s">
        <v>167</v>
      </c>
      <c r="V979" s="9" t="s">
        <v>167</v>
      </c>
      <c r="W979" s="9" t="s">
        <v>167</v>
      </c>
      <c r="X979" s="9" t="s">
        <v>167</v>
      </c>
    </row>
    <row r="980" spans="1:24" x14ac:dyDescent="0.2">
      <c r="A980" s="9">
        <v>423546</v>
      </c>
      <c r="B980" s="9" t="s">
        <v>157</v>
      </c>
      <c r="I980" s="9" t="s">
        <v>163</v>
      </c>
      <c r="L980" s="9" t="s">
        <v>163</v>
      </c>
      <c r="N980" s="9" t="s">
        <v>165</v>
      </c>
      <c r="P980" s="9" t="s">
        <v>167</v>
      </c>
      <c r="R980" s="9" t="s">
        <v>163</v>
      </c>
      <c r="T980" s="9" t="s">
        <v>163</v>
      </c>
      <c r="V980" s="9" t="s">
        <v>167</v>
      </c>
      <c r="W980" s="9" t="s">
        <v>167</v>
      </c>
    </row>
    <row r="981" spans="1:24" x14ac:dyDescent="0.2">
      <c r="A981" s="9">
        <v>423551</v>
      </c>
      <c r="B981" s="9" t="s">
        <v>157</v>
      </c>
      <c r="D981" s="9" t="s">
        <v>167</v>
      </c>
      <c r="G981" s="9" t="s">
        <v>165</v>
      </c>
      <c r="H981" s="9" t="s">
        <v>167</v>
      </c>
      <c r="J981" s="9" t="s">
        <v>167</v>
      </c>
      <c r="N981" s="9" t="s">
        <v>165</v>
      </c>
      <c r="P981" s="9" t="s">
        <v>167</v>
      </c>
      <c r="R981" s="9" t="s">
        <v>165</v>
      </c>
      <c r="S981" s="9" t="s">
        <v>163</v>
      </c>
      <c r="T981" s="9" t="s">
        <v>163</v>
      </c>
      <c r="V981" s="9" t="s">
        <v>165</v>
      </c>
      <c r="W981" s="9" t="s">
        <v>165</v>
      </c>
      <c r="X981" s="9" t="s">
        <v>165</v>
      </c>
    </row>
    <row r="982" spans="1:24" x14ac:dyDescent="0.2">
      <c r="A982" s="9">
        <v>423553</v>
      </c>
      <c r="B982" s="9" t="s">
        <v>157</v>
      </c>
      <c r="G982" s="9" t="s">
        <v>163</v>
      </c>
      <c r="H982" s="9" t="s">
        <v>165</v>
      </c>
      <c r="P982" s="9" t="s">
        <v>163</v>
      </c>
      <c r="S982" s="9" t="s">
        <v>163</v>
      </c>
      <c r="T982" s="9" t="s">
        <v>165</v>
      </c>
      <c r="W982" s="9" t="s">
        <v>165</v>
      </c>
    </row>
    <row r="983" spans="1:24" x14ac:dyDescent="0.2">
      <c r="A983" s="9">
        <v>423559</v>
      </c>
      <c r="B983" s="9" t="s">
        <v>157</v>
      </c>
      <c r="E983" s="9" t="s">
        <v>167</v>
      </c>
      <c r="H983" s="9" t="s">
        <v>165</v>
      </c>
      <c r="K983" s="9" t="s">
        <v>167</v>
      </c>
      <c r="L983" s="9" t="s">
        <v>163</v>
      </c>
      <c r="Q983" s="9" t="s">
        <v>167</v>
      </c>
      <c r="R983" s="9" t="s">
        <v>163</v>
      </c>
      <c r="S983" s="9" t="s">
        <v>163</v>
      </c>
      <c r="T983" s="9" t="s">
        <v>167</v>
      </c>
      <c r="U983" s="9" t="s">
        <v>165</v>
      </c>
      <c r="V983" s="9" t="s">
        <v>167</v>
      </c>
    </row>
    <row r="984" spans="1:24" x14ac:dyDescent="0.2">
      <c r="A984" s="9">
        <v>423570</v>
      </c>
      <c r="B984" s="9" t="s">
        <v>157</v>
      </c>
      <c r="I984" s="9" t="s">
        <v>167</v>
      </c>
      <c r="L984" s="9" t="s">
        <v>167</v>
      </c>
      <c r="N984" s="9" t="s">
        <v>167</v>
      </c>
      <c r="T984" s="9" t="s">
        <v>167</v>
      </c>
      <c r="U984" s="9" t="s">
        <v>167</v>
      </c>
      <c r="V984" s="9" t="s">
        <v>167</v>
      </c>
      <c r="X984" s="9" t="s">
        <v>167</v>
      </c>
    </row>
    <row r="985" spans="1:24" x14ac:dyDescent="0.2">
      <c r="A985" s="9">
        <v>423593</v>
      </c>
      <c r="B985" s="9" t="s">
        <v>157</v>
      </c>
      <c r="H985" s="9" t="s">
        <v>165</v>
      </c>
      <c r="I985" s="9" t="s">
        <v>167</v>
      </c>
      <c r="L985" s="9" t="s">
        <v>163</v>
      </c>
      <c r="N985" s="9" t="s">
        <v>165</v>
      </c>
      <c r="O985" s="9" t="s">
        <v>163</v>
      </c>
      <c r="P985" s="9" t="s">
        <v>167</v>
      </c>
      <c r="Q985" s="9" t="s">
        <v>165</v>
      </c>
      <c r="R985" s="9" t="s">
        <v>163</v>
      </c>
      <c r="S985" s="9" t="s">
        <v>163</v>
      </c>
      <c r="T985" s="9" t="s">
        <v>165</v>
      </c>
      <c r="U985" s="9" t="s">
        <v>163</v>
      </c>
      <c r="V985" s="9" t="s">
        <v>163</v>
      </c>
      <c r="W985" s="9" t="s">
        <v>167</v>
      </c>
    </row>
    <row r="986" spans="1:24" x14ac:dyDescent="0.2">
      <c r="A986" s="9">
        <v>423602</v>
      </c>
      <c r="B986" s="9" t="s">
        <v>157</v>
      </c>
      <c r="E986" s="9" t="s">
        <v>167</v>
      </c>
      <c r="G986" s="9" t="s">
        <v>165</v>
      </c>
      <c r="K986" s="9" t="s">
        <v>167</v>
      </c>
      <c r="L986" s="9" t="s">
        <v>163</v>
      </c>
      <c r="N986" s="9" t="s">
        <v>165</v>
      </c>
      <c r="O986" s="9" t="s">
        <v>165</v>
      </c>
      <c r="P986" s="9" t="s">
        <v>163</v>
      </c>
      <c r="Q986" s="9" t="s">
        <v>163</v>
      </c>
      <c r="R986" s="9" t="s">
        <v>163</v>
      </c>
      <c r="S986" s="9" t="s">
        <v>165</v>
      </c>
      <c r="T986" s="9" t="s">
        <v>163</v>
      </c>
      <c r="U986" s="9" t="s">
        <v>163</v>
      </c>
      <c r="V986" s="9" t="s">
        <v>163</v>
      </c>
      <c r="W986" s="9" t="s">
        <v>163</v>
      </c>
      <c r="X986" s="9" t="s">
        <v>163</v>
      </c>
    </row>
    <row r="987" spans="1:24" x14ac:dyDescent="0.2">
      <c r="A987" s="9">
        <v>423624</v>
      </c>
      <c r="B987" s="9" t="s">
        <v>157</v>
      </c>
      <c r="F987" s="9" t="s">
        <v>163</v>
      </c>
      <c r="J987" s="9" t="s">
        <v>165</v>
      </c>
      <c r="L987" s="9" t="s">
        <v>163</v>
      </c>
      <c r="M987" s="9" t="s">
        <v>165</v>
      </c>
      <c r="N987" s="9" t="s">
        <v>163</v>
      </c>
      <c r="O987" s="9" t="s">
        <v>163</v>
      </c>
      <c r="P987" s="9" t="s">
        <v>163</v>
      </c>
      <c r="Q987" s="9" t="s">
        <v>163</v>
      </c>
      <c r="R987" s="9" t="s">
        <v>163</v>
      </c>
      <c r="S987" s="9" t="s">
        <v>163</v>
      </c>
      <c r="T987" s="9" t="s">
        <v>163</v>
      </c>
      <c r="U987" s="9" t="s">
        <v>163</v>
      </c>
      <c r="V987" s="9" t="s">
        <v>163</v>
      </c>
      <c r="W987" s="9" t="s">
        <v>163</v>
      </c>
      <c r="X987" s="9" t="s">
        <v>163</v>
      </c>
    </row>
    <row r="988" spans="1:24" x14ac:dyDescent="0.2">
      <c r="A988" s="9">
        <v>423630</v>
      </c>
      <c r="B988" s="9" t="s">
        <v>157</v>
      </c>
      <c r="I988" s="9" t="s">
        <v>165</v>
      </c>
      <c r="N988" s="9" t="s">
        <v>163</v>
      </c>
      <c r="P988" s="9" t="s">
        <v>167</v>
      </c>
      <c r="Q988" s="9" t="s">
        <v>163</v>
      </c>
      <c r="R988" s="9" t="s">
        <v>163</v>
      </c>
      <c r="T988" s="9" t="s">
        <v>163</v>
      </c>
      <c r="U988" s="9" t="s">
        <v>163</v>
      </c>
      <c r="V988" s="9" t="s">
        <v>165</v>
      </c>
      <c r="W988" s="9" t="s">
        <v>165</v>
      </c>
      <c r="X988" s="9" t="s">
        <v>165</v>
      </c>
    </row>
    <row r="989" spans="1:24" x14ac:dyDescent="0.2">
      <c r="A989" s="9">
        <v>423631</v>
      </c>
      <c r="B989" s="9" t="s">
        <v>157</v>
      </c>
      <c r="E989" s="9" t="s">
        <v>165</v>
      </c>
      <c r="J989" s="9" t="s">
        <v>167</v>
      </c>
      <c r="K989" s="9" t="s">
        <v>163</v>
      </c>
      <c r="N989" s="9" t="s">
        <v>167</v>
      </c>
      <c r="P989" s="9" t="s">
        <v>163</v>
      </c>
      <c r="Q989" s="9" t="s">
        <v>167</v>
      </c>
      <c r="R989" s="9" t="s">
        <v>163</v>
      </c>
      <c r="T989" s="9" t="s">
        <v>163</v>
      </c>
      <c r="U989" s="9" t="s">
        <v>163</v>
      </c>
      <c r="V989" s="9" t="s">
        <v>163</v>
      </c>
      <c r="W989" s="9" t="s">
        <v>163</v>
      </c>
      <c r="X989" s="9" t="s">
        <v>167</v>
      </c>
    </row>
    <row r="990" spans="1:24" x14ac:dyDescent="0.2">
      <c r="A990" s="9">
        <v>423638</v>
      </c>
      <c r="B990" s="9" t="s">
        <v>157</v>
      </c>
      <c r="K990" s="9" t="s">
        <v>165</v>
      </c>
      <c r="N990" s="9" t="s">
        <v>163</v>
      </c>
      <c r="O990" s="9" t="s">
        <v>163</v>
      </c>
      <c r="R990" s="9" t="s">
        <v>163</v>
      </c>
      <c r="T990" s="9" t="s">
        <v>163</v>
      </c>
      <c r="U990" s="9" t="s">
        <v>163</v>
      </c>
      <c r="W990" s="9" t="s">
        <v>163</v>
      </c>
    </row>
    <row r="991" spans="1:24" x14ac:dyDescent="0.2">
      <c r="A991" s="9">
        <v>423643</v>
      </c>
      <c r="B991" s="9" t="s">
        <v>157</v>
      </c>
      <c r="D991" s="9" t="s">
        <v>167</v>
      </c>
      <c r="G991" s="9" t="s">
        <v>165</v>
      </c>
      <c r="J991" s="9" t="s">
        <v>163</v>
      </c>
      <c r="N991" s="9" t="s">
        <v>167</v>
      </c>
      <c r="U991" s="9" t="s">
        <v>165</v>
      </c>
      <c r="W991" s="9" t="s">
        <v>165</v>
      </c>
      <c r="X991" s="9" t="s">
        <v>165</v>
      </c>
    </row>
    <row r="992" spans="1:24" x14ac:dyDescent="0.2">
      <c r="A992" s="9">
        <v>423649</v>
      </c>
      <c r="B992" s="9" t="s">
        <v>157</v>
      </c>
      <c r="E992" s="9" t="s">
        <v>167</v>
      </c>
      <c r="J992" s="9" t="s">
        <v>165</v>
      </c>
      <c r="K992" s="9" t="s">
        <v>163</v>
      </c>
      <c r="L992" s="9" t="s">
        <v>163</v>
      </c>
      <c r="N992" s="9" t="s">
        <v>163</v>
      </c>
      <c r="O992" s="9" t="s">
        <v>165</v>
      </c>
      <c r="P992" s="9" t="s">
        <v>165</v>
      </c>
      <c r="Q992" s="9" t="s">
        <v>165</v>
      </c>
      <c r="R992" s="9" t="s">
        <v>165</v>
      </c>
      <c r="S992" s="9" t="s">
        <v>165</v>
      </c>
      <c r="T992" s="9" t="s">
        <v>163</v>
      </c>
      <c r="U992" s="9" t="s">
        <v>163</v>
      </c>
      <c r="V992" s="9" t="s">
        <v>163</v>
      </c>
      <c r="W992" s="9" t="s">
        <v>163</v>
      </c>
      <c r="X992" s="9" t="s">
        <v>163</v>
      </c>
    </row>
    <row r="993" spans="1:24" x14ac:dyDescent="0.2">
      <c r="A993" s="9">
        <v>423659</v>
      </c>
      <c r="B993" s="9" t="s">
        <v>157</v>
      </c>
      <c r="F993" s="9" t="s">
        <v>167</v>
      </c>
      <c r="H993" s="9" t="s">
        <v>167</v>
      </c>
      <c r="K993" s="9" t="s">
        <v>165</v>
      </c>
      <c r="S993" s="9" t="s">
        <v>165</v>
      </c>
      <c r="U993" s="9" t="s">
        <v>165</v>
      </c>
      <c r="W993" s="9" t="s">
        <v>165</v>
      </c>
    </row>
    <row r="994" spans="1:24" x14ac:dyDescent="0.2">
      <c r="A994" s="9">
        <v>423661</v>
      </c>
      <c r="B994" s="9" t="s">
        <v>157</v>
      </c>
      <c r="K994" s="9" t="s">
        <v>167</v>
      </c>
      <c r="N994" s="9" t="s">
        <v>163</v>
      </c>
      <c r="O994" s="9" t="s">
        <v>167</v>
      </c>
      <c r="U994" s="9" t="s">
        <v>163</v>
      </c>
      <c r="W994" s="9" t="s">
        <v>165</v>
      </c>
      <c r="X994" s="9" t="s">
        <v>167</v>
      </c>
    </row>
    <row r="995" spans="1:24" x14ac:dyDescent="0.2">
      <c r="A995" s="9">
        <v>423670</v>
      </c>
      <c r="B995" s="9" t="s">
        <v>157</v>
      </c>
      <c r="E995" s="9" t="s">
        <v>167</v>
      </c>
      <c r="I995" s="9" t="s">
        <v>167</v>
      </c>
      <c r="L995" s="9" t="s">
        <v>163</v>
      </c>
      <c r="N995" s="9" t="s">
        <v>167</v>
      </c>
      <c r="O995" s="9" t="s">
        <v>167</v>
      </c>
      <c r="P995" s="9" t="s">
        <v>167</v>
      </c>
      <c r="Q995" s="9" t="s">
        <v>167</v>
      </c>
      <c r="R995" s="9" t="s">
        <v>165</v>
      </c>
      <c r="S995" s="9" t="s">
        <v>163</v>
      </c>
      <c r="T995" s="9" t="s">
        <v>163</v>
      </c>
      <c r="U995" s="9" t="s">
        <v>163</v>
      </c>
      <c r="V995" s="9" t="s">
        <v>165</v>
      </c>
      <c r="W995" s="9" t="s">
        <v>163</v>
      </c>
      <c r="X995" s="9" t="s">
        <v>163</v>
      </c>
    </row>
    <row r="996" spans="1:24" x14ac:dyDescent="0.2">
      <c r="A996" s="9">
        <v>423672</v>
      </c>
      <c r="B996" s="9" t="s">
        <v>157</v>
      </c>
      <c r="E996" s="9" t="s">
        <v>167</v>
      </c>
      <c r="I996" s="9" t="s">
        <v>163</v>
      </c>
      <c r="K996" s="9" t="s">
        <v>167</v>
      </c>
      <c r="O996" s="9" t="s">
        <v>165</v>
      </c>
      <c r="Q996" s="9" t="s">
        <v>163</v>
      </c>
      <c r="R996" s="9" t="s">
        <v>163</v>
      </c>
      <c r="S996" s="9" t="s">
        <v>165</v>
      </c>
      <c r="T996" s="9" t="s">
        <v>163</v>
      </c>
      <c r="U996" s="9" t="s">
        <v>163</v>
      </c>
      <c r="V996" s="9" t="s">
        <v>163</v>
      </c>
      <c r="W996" s="9" t="s">
        <v>163</v>
      </c>
      <c r="X996" s="9" t="s">
        <v>163</v>
      </c>
    </row>
    <row r="997" spans="1:24" x14ac:dyDescent="0.2">
      <c r="A997" s="9">
        <v>423687</v>
      </c>
      <c r="B997" s="9" t="s">
        <v>157</v>
      </c>
      <c r="H997" s="9" t="s">
        <v>167</v>
      </c>
      <c r="L997" s="9" t="s">
        <v>167</v>
      </c>
      <c r="M997" s="9" t="s">
        <v>167</v>
      </c>
      <c r="N997" s="9" t="s">
        <v>167</v>
      </c>
      <c r="Q997" s="9" t="s">
        <v>165</v>
      </c>
      <c r="R997" s="9" t="s">
        <v>165</v>
      </c>
      <c r="S997" s="9" t="s">
        <v>167</v>
      </c>
      <c r="T997" s="9" t="s">
        <v>165</v>
      </c>
      <c r="U997" s="9" t="s">
        <v>165</v>
      </c>
      <c r="V997" s="9" t="s">
        <v>165</v>
      </c>
      <c r="W997" s="9" t="s">
        <v>165</v>
      </c>
      <c r="X997" s="9" t="s">
        <v>165</v>
      </c>
    </row>
    <row r="998" spans="1:24" x14ac:dyDescent="0.2">
      <c r="A998" s="9">
        <v>423707</v>
      </c>
      <c r="B998" s="9" t="s">
        <v>157</v>
      </c>
      <c r="E998" s="9" t="s">
        <v>167</v>
      </c>
      <c r="F998" s="9" t="s">
        <v>167</v>
      </c>
      <c r="H998" s="9" t="s">
        <v>167</v>
      </c>
      <c r="S998" s="9" t="s">
        <v>167</v>
      </c>
      <c r="V998" s="9" t="s">
        <v>167</v>
      </c>
      <c r="W998" s="9" t="s">
        <v>167</v>
      </c>
    </row>
    <row r="999" spans="1:24" x14ac:dyDescent="0.2">
      <c r="A999" s="9">
        <v>423712</v>
      </c>
      <c r="B999" s="9" t="s">
        <v>157</v>
      </c>
      <c r="K999" s="9" t="s">
        <v>165</v>
      </c>
      <c r="L999" s="9" t="s">
        <v>163</v>
      </c>
      <c r="N999" s="9" t="s">
        <v>163</v>
      </c>
      <c r="O999" s="9" t="s">
        <v>165</v>
      </c>
      <c r="P999" s="9" t="s">
        <v>167</v>
      </c>
      <c r="R999" s="9" t="s">
        <v>163</v>
      </c>
      <c r="S999" s="9" t="s">
        <v>163</v>
      </c>
      <c r="T999" s="9" t="s">
        <v>163</v>
      </c>
      <c r="U999" s="9" t="s">
        <v>165</v>
      </c>
      <c r="V999" s="9" t="s">
        <v>163</v>
      </c>
      <c r="W999" s="9" t="s">
        <v>163</v>
      </c>
      <c r="X999" s="9" t="s">
        <v>163</v>
      </c>
    </row>
    <row r="1000" spans="1:24" x14ac:dyDescent="0.2">
      <c r="A1000" s="9">
        <v>423713</v>
      </c>
      <c r="B1000" s="9" t="s">
        <v>157</v>
      </c>
      <c r="G1000" s="9" t="s">
        <v>167</v>
      </c>
      <c r="K1000" s="9" t="s">
        <v>163</v>
      </c>
      <c r="N1000" s="9" t="s">
        <v>165</v>
      </c>
      <c r="O1000" s="9" t="s">
        <v>167</v>
      </c>
      <c r="P1000" s="9" t="s">
        <v>163</v>
      </c>
      <c r="R1000" s="9" t="s">
        <v>163</v>
      </c>
      <c r="T1000" s="9" t="s">
        <v>163</v>
      </c>
      <c r="U1000" s="9" t="s">
        <v>163</v>
      </c>
      <c r="V1000" s="9" t="s">
        <v>163</v>
      </c>
      <c r="W1000" s="9" t="s">
        <v>163</v>
      </c>
      <c r="X1000" s="9" t="s">
        <v>167</v>
      </c>
    </row>
    <row r="1001" spans="1:24" x14ac:dyDescent="0.2">
      <c r="A1001" s="9">
        <v>423729</v>
      </c>
      <c r="B1001" s="9" t="s">
        <v>157</v>
      </c>
      <c r="G1001" s="9" t="s">
        <v>167</v>
      </c>
      <c r="H1001" s="9" t="s">
        <v>167</v>
      </c>
      <c r="K1001" s="9" t="s">
        <v>167</v>
      </c>
      <c r="L1001" s="9" t="s">
        <v>165</v>
      </c>
      <c r="N1001" s="9" t="s">
        <v>165</v>
      </c>
      <c r="O1001" s="9" t="s">
        <v>165</v>
      </c>
      <c r="P1001" s="9" t="s">
        <v>165</v>
      </c>
      <c r="Q1001" s="9" t="s">
        <v>163</v>
      </c>
      <c r="R1001" s="9" t="s">
        <v>163</v>
      </c>
      <c r="S1001" s="9" t="s">
        <v>163</v>
      </c>
      <c r="T1001" s="9" t="s">
        <v>163</v>
      </c>
      <c r="U1001" s="9" t="s">
        <v>163</v>
      </c>
      <c r="V1001" s="9" t="s">
        <v>163</v>
      </c>
      <c r="W1001" s="9" t="s">
        <v>163</v>
      </c>
      <c r="X1001" s="9" t="s">
        <v>163</v>
      </c>
    </row>
    <row r="1002" spans="1:24" x14ac:dyDescent="0.2">
      <c r="A1002" s="9">
        <v>423733</v>
      </c>
      <c r="B1002" s="9" t="s">
        <v>157</v>
      </c>
      <c r="J1002" s="9" t="s">
        <v>167</v>
      </c>
      <c r="N1002" s="9" t="s">
        <v>167</v>
      </c>
      <c r="P1002" s="9" t="s">
        <v>167</v>
      </c>
      <c r="R1002" s="9" t="s">
        <v>163</v>
      </c>
      <c r="S1002" s="9" t="s">
        <v>165</v>
      </c>
      <c r="U1002" s="9" t="s">
        <v>165</v>
      </c>
      <c r="V1002" s="9" t="s">
        <v>163</v>
      </c>
    </row>
    <row r="1003" spans="1:24" x14ac:dyDescent="0.2">
      <c r="A1003" s="9">
        <v>423755</v>
      </c>
      <c r="B1003" s="9" t="s">
        <v>157</v>
      </c>
      <c r="G1003" s="9" t="s">
        <v>167</v>
      </c>
      <c r="K1003" s="9" t="s">
        <v>167</v>
      </c>
      <c r="L1003" s="9" t="s">
        <v>163</v>
      </c>
      <c r="N1003" s="9" t="s">
        <v>167</v>
      </c>
      <c r="Q1003" s="9" t="s">
        <v>167</v>
      </c>
      <c r="R1003" s="9" t="s">
        <v>163</v>
      </c>
      <c r="S1003" s="9" t="s">
        <v>163</v>
      </c>
      <c r="T1003" s="9" t="s">
        <v>167</v>
      </c>
      <c r="U1003" s="9" t="s">
        <v>167</v>
      </c>
      <c r="V1003" s="9" t="s">
        <v>167</v>
      </c>
      <c r="W1003" s="9" t="s">
        <v>167</v>
      </c>
      <c r="X1003" s="9" t="s">
        <v>167</v>
      </c>
    </row>
    <row r="1004" spans="1:24" x14ac:dyDescent="0.2">
      <c r="A1004" s="9">
        <v>423764</v>
      </c>
      <c r="B1004" s="9" t="s">
        <v>157</v>
      </c>
      <c r="G1004" s="9" t="s">
        <v>165</v>
      </c>
      <c r="L1004" s="9" t="s">
        <v>165</v>
      </c>
      <c r="O1004" s="9" t="s">
        <v>167</v>
      </c>
      <c r="S1004" s="9" t="s">
        <v>165</v>
      </c>
      <c r="U1004" s="9" t="s">
        <v>165</v>
      </c>
      <c r="W1004" s="9" t="s">
        <v>165</v>
      </c>
    </row>
    <row r="1005" spans="1:24" x14ac:dyDescent="0.2">
      <c r="A1005" s="9">
        <v>423772</v>
      </c>
      <c r="B1005" s="9" t="s">
        <v>157</v>
      </c>
      <c r="H1005" s="9" t="s">
        <v>165</v>
      </c>
      <c r="K1005" s="9" t="s">
        <v>167</v>
      </c>
      <c r="N1005" s="9" t="s">
        <v>165</v>
      </c>
      <c r="O1005" s="9" t="s">
        <v>165</v>
      </c>
      <c r="Q1005" s="9" t="s">
        <v>165</v>
      </c>
      <c r="R1005" s="9" t="s">
        <v>165</v>
      </c>
      <c r="T1005" s="9" t="s">
        <v>163</v>
      </c>
      <c r="U1005" s="9" t="s">
        <v>163</v>
      </c>
      <c r="V1005" s="9" t="s">
        <v>163</v>
      </c>
      <c r="W1005" s="9" t="s">
        <v>163</v>
      </c>
      <c r="X1005" s="9" t="s">
        <v>163</v>
      </c>
    </row>
    <row r="1006" spans="1:24" x14ac:dyDescent="0.2">
      <c r="A1006" s="9">
        <v>423778</v>
      </c>
      <c r="B1006" s="9" t="s">
        <v>157</v>
      </c>
      <c r="G1006" s="9" t="s">
        <v>167</v>
      </c>
      <c r="H1006" s="9" t="s">
        <v>167</v>
      </c>
      <c r="L1006" s="9" t="s">
        <v>167</v>
      </c>
      <c r="N1006" s="9" t="s">
        <v>165</v>
      </c>
      <c r="P1006" s="9" t="s">
        <v>165</v>
      </c>
      <c r="Q1006" s="9" t="s">
        <v>165</v>
      </c>
      <c r="R1006" s="9" t="s">
        <v>163</v>
      </c>
      <c r="S1006" s="9" t="s">
        <v>165</v>
      </c>
      <c r="T1006" s="9" t="s">
        <v>163</v>
      </c>
      <c r="U1006" s="9" t="s">
        <v>163</v>
      </c>
      <c r="V1006" s="9" t="s">
        <v>163</v>
      </c>
      <c r="W1006" s="9" t="s">
        <v>163</v>
      </c>
      <c r="X1006" s="9" t="s">
        <v>163</v>
      </c>
    </row>
    <row r="1007" spans="1:24" x14ac:dyDescent="0.2">
      <c r="A1007" s="9">
        <v>423779</v>
      </c>
      <c r="B1007" s="9" t="s">
        <v>157</v>
      </c>
      <c r="E1007" s="9" t="s">
        <v>167</v>
      </c>
      <c r="K1007" s="9" t="s">
        <v>167</v>
      </c>
      <c r="L1007" s="9" t="s">
        <v>165</v>
      </c>
      <c r="M1007" s="9" t="s">
        <v>167</v>
      </c>
      <c r="N1007" s="9" t="s">
        <v>167</v>
      </c>
      <c r="O1007" s="9" t="s">
        <v>163</v>
      </c>
      <c r="Q1007" s="9" t="s">
        <v>167</v>
      </c>
      <c r="R1007" s="9" t="s">
        <v>165</v>
      </c>
      <c r="S1007" s="9" t="s">
        <v>163</v>
      </c>
      <c r="T1007" s="9" t="s">
        <v>165</v>
      </c>
      <c r="V1007" s="9" t="s">
        <v>163</v>
      </c>
      <c r="W1007" s="9" t="s">
        <v>165</v>
      </c>
      <c r="X1007" s="9" t="s">
        <v>163</v>
      </c>
    </row>
    <row r="1008" spans="1:24" x14ac:dyDescent="0.2">
      <c r="A1008" s="9">
        <v>423780</v>
      </c>
      <c r="B1008" s="9" t="s">
        <v>157</v>
      </c>
      <c r="L1008" s="9" t="s">
        <v>167</v>
      </c>
      <c r="Q1008" s="9" t="s">
        <v>167</v>
      </c>
      <c r="R1008" s="9" t="s">
        <v>167</v>
      </c>
      <c r="S1008" s="9" t="s">
        <v>167</v>
      </c>
      <c r="T1008" s="9" t="s">
        <v>167</v>
      </c>
    </row>
    <row r="1009" spans="1:24" x14ac:dyDescent="0.2">
      <c r="A1009" s="9">
        <v>423786</v>
      </c>
      <c r="B1009" s="9" t="s">
        <v>157</v>
      </c>
      <c r="H1009" s="9" t="s">
        <v>165</v>
      </c>
      <c r="K1009" s="9" t="s">
        <v>167</v>
      </c>
      <c r="L1009" s="9" t="s">
        <v>165</v>
      </c>
      <c r="N1009" s="9" t="s">
        <v>163</v>
      </c>
      <c r="R1009" s="9" t="s">
        <v>163</v>
      </c>
      <c r="S1009" s="9" t="s">
        <v>165</v>
      </c>
      <c r="T1009" s="9" t="s">
        <v>163</v>
      </c>
      <c r="U1009" s="9" t="s">
        <v>163</v>
      </c>
      <c r="V1009" s="9" t="s">
        <v>163</v>
      </c>
      <c r="W1009" s="9" t="s">
        <v>163</v>
      </c>
      <c r="X1009" s="9" t="s">
        <v>163</v>
      </c>
    </row>
    <row r="1010" spans="1:24" x14ac:dyDescent="0.2">
      <c r="A1010" s="9">
        <v>423787</v>
      </c>
      <c r="B1010" s="9" t="s">
        <v>157</v>
      </c>
      <c r="G1010" s="9" t="s">
        <v>167</v>
      </c>
      <c r="H1010" s="9" t="s">
        <v>167</v>
      </c>
      <c r="L1010" s="9" t="s">
        <v>165</v>
      </c>
      <c r="N1010" s="9" t="s">
        <v>163</v>
      </c>
      <c r="O1010" s="9" t="s">
        <v>163</v>
      </c>
      <c r="P1010" s="9" t="s">
        <v>163</v>
      </c>
      <c r="Q1010" s="9" t="s">
        <v>163</v>
      </c>
      <c r="R1010" s="9" t="s">
        <v>163</v>
      </c>
      <c r="S1010" s="9" t="s">
        <v>163</v>
      </c>
      <c r="T1010" s="9" t="s">
        <v>163</v>
      </c>
      <c r="U1010" s="9" t="s">
        <v>163</v>
      </c>
      <c r="V1010" s="9" t="s">
        <v>163</v>
      </c>
      <c r="W1010" s="9" t="s">
        <v>163</v>
      </c>
      <c r="X1010" s="9" t="s">
        <v>163</v>
      </c>
    </row>
    <row r="1011" spans="1:24" x14ac:dyDescent="0.2">
      <c r="A1011" s="9">
        <v>423790</v>
      </c>
      <c r="B1011" s="9" t="s">
        <v>157</v>
      </c>
      <c r="J1011" s="9" t="s">
        <v>167</v>
      </c>
      <c r="O1011" s="9" t="s">
        <v>167</v>
      </c>
      <c r="R1011" s="9" t="s">
        <v>165</v>
      </c>
      <c r="S1011" s="9" t="s">
        <v>167</v>
      </c>
      <c r="T1011" s="9" t="s">
        <v>167</v>
      </c>
      <c r="V1011" s="9" t="s">
        <v>167</v>
      </c>
      <c r="W1011" s="9" t="s">
        <v>165</v>
      </c>
      <c r="X1011" s="9" t="s">
        <v>165</v>
      </c>
    </row>
    <row r="1012" spans="1:24" x14ac:dyDescent="0.2">
      <c r="A1012" s="9">
        <v>423794</v>
      </c>
      <c r="B1012" s="9" t="s">
        <v>157</v>
      </c>
      <c r="H1012" s="9" t="s">
        <v>167</v>
      </c>
      <c r="I1012" s="9" t="s">
        <v>165</v>
      </c>
      <c r="L1012" s="9" t="s">
        <v>165</v>
      </c>
      <c r="M1012" s="9" t="s">
        <v>167</v>
      </c>
      <c r="N1012" s="9" t="s">
        <v>167</v>
      </c>
      <c r="O1012" s="9" t="s">
        <v>167</v>
      </c>
      <c r="P1012" s="9" t="s">
        <v>167</v>
      </c>
      <c r="Q1012" s="9" t="s">
        <v>167</v>
      </c>
      <c r="R1012" s="9" t="s">
        <v>165</v>
      </c>
      <c r="S1012" s="9" t="s">
        <v>163</v>
      </c>
      <c r="T1012" s="9" t="s">
        <v>163</v>
      </c>
      <c r="U1012" s="9" t="s">
        <v>163</v>
      </c>
      <c r="V1012" s="9" t="s">
        <v>165</v>
      </c>
      <c r="W1012" s="9" t="s">
        <v>165</v>
      </c>
      <c r="X1012" s="9" t="s">
        <v>163</v>
      </c>
    </row>
    <row r="1013" spans="1:24" x14ac:dyDescent="0.2">
      <c r="A1013" s="9">
        <v>423807</v>
      </c>
      <c r="B1013" s="9" t="s">
        <v>157</v>
      </c>
      <c r="H1013" s="9" t="s">
        <v>165</v>
      </c>
      <c r="J1013" s="9" t="s">
        <v>165</v>
      </c>
      <c r="K1013" s="9" t="s">
        <v>167</v>
      </c>
      <c r="M1013" s="9" t="s">
        <v>165</v>
      </c>
      <c r="N1013" s="9" t="s">
        <v>163</v>
      </c>
      <c r="O1013" s="9" t="s">
        <v>163</v>
      </c>
      <c r="R1013" s="9" t="s">
        <v>163</v>
      </c>
      <c r="S1013" s="9" t="s">
        <v>163</v>
      </c>
      <c r="T1013" s="9" t="s">
        <v>163</v>
      </c>
      <c r="U1013" s="9" t="s">
        <v>163</v>
      </c>
      <c r="W1013" s="9" t="s">
        <v>163</v>
      </c>
    </row>
    <row r="1014" spans="1:24" x14ac:dyDescent="0.2">
      <c r="A1014" s="9">
        <v>423815</v>
      </c>
      <c r="B1014" s="9" t="s">
        <v>157</v>
      </c>
      <c r="F1014" s="9" t="s">
        <v>165</v>
      </c>
      <c r="H1014" s="9" t="s">
        <v>163</v>
      </c>
      <c r="L1014" s="9" t="s">
        <v>163</v>
      </c>
      <c r="N1014" s="9" t="s">
        <v>165</v>
      </c>
      <c r="O1014" s="9" t="s">
        <v>167</v>
      </c>
      <c r="P1014" s="9" t="s">
        <v>163</v>
      </c>
      <c r="Q1014" s="9" t="s">
        <v>163</v>
      </c>
      <c r="R1014" s="9" t="s">
        <v>163</v>
      </c>
      <c r="S1014" s="9" t="s">
        <v>163</v>
      </c>
      <c r="T1014" s="9" t="s">
        <v>165</v>
      </c>
      <c r="U1014" s="9" t="s">
        <v>163</v>
      </c>
      <c r="V1014" s="9" t="s">
        <v>163</v>
      </c>
      <c r="X1014" s="9" t="s">
        <v>165</v>
      </c>
    </row>
    <row r="1015" spans="1:24" x14ac:dyDescent="0.2">
      <c r="A1015" s="9">
        <v>423818</v>
      </c>
      <c r="B1015" s="9" t="s">
        <v>157</v>
      </c>
      <c r="E1015" s="9" t="s">
        <v>167</v>
      </c>
      <c r="H1015" s="9" t="s">
        <v>167</v>
      </c>
      <c r="K1015" s="9" t="s">
        <v>167</v>
      </c>
      <c r="L1015" s="9" t="s">
        <v>165</v>
      </c>
      <c r="O1015" s="9" t="s">
        <v>165</v>
      </c>
      <c r="P1015" s="9" t="s">
        <v>165</v>
      </c>
      <c r="Q1015" s="9" t="s">
        <v>165</v>
      </c>
      <c r="R1015" s="9" t="s">
        <v>163</v>
      </c>
      <c r="S1015" s="9" t="s">
        <v>163</v>
      </c>
      <c r="T1015" s="9" t="s">
        <v>165</v>
      </c>
      <c r="U1015" s="9" t="s">
        <v>163</v>
      </c>
      <c r="V1015" s="9" t="s">
        <v>163</v>
      </c>
      <c r="W1015" s="9" t="s">
        <v>163</v>
      </c>
      <c r="X1015" s="9" t="s">
        <v>163</v>
      </c>
    </row>
    <row r="1016" spans="1:24" x14ac:dyDescent="0.2">
      <c r="A1016" s="9">
        <v>423827</v>
      </c>
      <c r="B1016" s="9" t="s">
        <v>157</v>
      </c>
      <c r="E1016" s="9" t="s">
        <v>167</v>
      </c>
      <c r="N1016" s="9" t="s">
        <v>167</v>
      </c>
      <c r="O1016" s="9" t="s">
        <v>167</v>
      </c>
      <c r="P1016" s="9" t="s">
        <v>167</v>
      </c>
      <c r="Q1016" s="9" t="s">
        <v>167</v>
      </c>
      <c r="T1016" s="9" t="s">
        <v>167</v>
      </c>
      <c r="W1016" s="9" t="s">
        <v>167</v>
      </c>
    </row>
    <row r="1017" spans="1:24" x14ac:dyDescent="0.2">
      <c r="A1017" s="9">
        <v>423830</v>
      </c>
      <c r="B1017" s="9" t="s">
        <v>157</v>
      </c>
      <c r="F1017" s="9" t="s">
        <v>167</v>
      </c>
      <c r="K1017" s="9" t="s">
        <v>167</v>
      </c>
      <c r="L1017" s="9" t="s">
        <v>167</v>
      </c>
      <c r="N1017" s="9" t="s">
        <v>167</v>
      </c>
      <c r="O1017" s="9" t="s">
        <v>163</v>
      </c>
      <c r="P1017" s="9" t="s">
        <v>167</v>
      </c>
      <c r="Q1017" s="9" t="s">
        <v>167</v>
      </c>
      <c r="S1017" s="9" t="s">
        <v>163</v>
      </c>
      <c r="T1017" s="9" t="s">
        <v>165</v>
      </c>
      <c r="U1017" s="9" t="s">
        <v>163</v>
      </c>
      <c r="V1017" s="9" t="s">
        <v>165</v>
      </c>
    </row>
    <row r="1018" spans="1:24" x14ac:dyDescent="0.2">
      <c r="A1018" s="9">
        <v>423833</v>
      </c>
      <c r="B1018" s="9" t="s">
        <v>157</v>
      </c>
      <c r="G1018" s="9" t="s">
        <v>167</v>
      </c>
      <c r="H1018" s="9" t="s">
        <v>165</v>
      </c>
      <c r="K1018" s="9" t="s">
        <v>165</v>
      </c>
      <c r="L1018" s="9" t="s">
        <v>163</v>
      </c>
      <c r="N1018" s="9" t="s">
        <v>167</v>
      </c>
      <c r="O1018" s="9" t="s">
        <v>167</v>
      </c>
      <c r="P1018" s="9" t="s">
        <v>167</v>
      </c>
      <c r="Q1018" s="9" t="s">
        <v>167</v>
      </c>
      <c r="R1018" s="9" t="s">
        <v>163</v>
      </c>
      <c r="S1018" s="9" t="s">
        <v>163</v>
      </c>
      <c r="T1018" s="9" t="s">
        <v>163</v>
      </c>
      <c r="U1018" s="9" t="s">
        <v>163</v>
      </c>
      <c r="V1018" s="9" t="s">
        <v>163</v>
      </c>
      <c r="W1018" s="9" t="s">
        <v>163</v>
      </c>
      <c r="X1018" s="9" t="s">
        <v>167</v>
      </c>
    </row>
    <row r="1019" spans="1:24" x14ac:dyDescent="0.2">
      <c r="A1019" s="9">
        <v>423840</v>
      </c>
      <c r="B1019" s="9" t="s">
        <v>157</v>
      </c>
      <c r="E1019" s="9" t="s">
        <v>167</v>
      </c>
      <c r="K1019" s="9" t="s">
        <v>167</v>
      </c>
      <c r="P1019" s="9" t="s">
        <v>167</v>
      </c>
      <c r="Q1019" s="9" t="s">
        <v>167</v>
      </c>
      <c r="R1019" s="9" t="s">
        <v>165</v>
      </c>
      <c r="U1019" s="9" t="s">
        <v>167</v>
      </c>
      <c r="V1019" s="9" t="s">
        <v>167</v>
      </c>
      <c r="X1019" s="9" t="s">
        <v>165</v>
      </c>
    </row>
    <row r="1020" spans="1:24" x14ac:dyDescent="0.2">
      <c r="A1020" s="9">
        <v>423846</v>
      </c>
      <c r="B1020" s="9" t="s">
        <v>157</v>
      </c>
      <c r="L1020" s="9" t="s">
        <v>167</v>
      </c>
      <c r="Q1020" s="9" t="s">
        <v>167</v>
      </c>
      <c r="S1020" s="9" t="s">
        <v>165</v>
      </c>
      <c r="T1020" s="9" t="s">
        <v>167</v>
      </c>
      <c r="U1020" s="9" t="s">
        <v>167</v>
      </c>
    </row>
    <row r="1021" spans="1:24" x14ac:dyDescent="0.2">
      <c r="A1021" s="9">
        <v>423848</v>
      </c>
      <c r="B1021" s="9" t="s">
        <v>157</v>
      </c>
      <c r="Q1021" s="9" t="s">
        <v>167</v>
      </c>
      <c r="R1021" s="9" t="s">
        <v>167</v>
      </c>
      <c r="T1021" s="9" t="s">
        <v>165</v>
      </c>
      <c r="U1021" s="9" t="s">
        <v>165</v>
      </c>
      <c r="V1021" s="9" t="s">
        <v>165</v>
      </c>
      <c r="W1021" s="9" t="s">
        <v>165</v>
      </c>
      <c r="X1021" s="9" t="s">
        <v>165</v>
      </c>
    </row>
    <row r="1022" spans="1:24" x14ac:dyDescent="0.2">
      <c r="A1022" s="9">
        <v>423858</v>
      </c>
      <c r="B1022" s="9" t="s">
        <v>157</v>
      </c>
      <c r="E1022" s="9" t="s">
        <v>167</v>
      </c>
      <c r="H1022" s="9" t="s">
        <v>167</v>
      </c>
      <c r="K1022" s="9" t="s">
        <v>167</v>
      </c>
      <c r="L1022" s="9" t="s">
        <v>165</v>
      </c>
      <c r="N1022" s="9" t="s">
        <v>167</v>
      </c>
      <c r="P1022" s="9" t="s">
        <v>167</v>
      </c>
      <c r="Q1022" s="9" t="s">
        <v>167</v>
      </c>
      <c r="R1022" s="9" t="s">
        <v>165</v>
      </c>
      <c r="S1022" s="9" t="s">
        <v>163</v>
      </c>
      <c r="T1022" s="9" t="s">
        <v>163</v>
      </c>
      <c r="V1022" s="9" t="s">
        <v>165</v>
      </c>
      <c r="W1022" s="9" t="s">
        <v>165</v>
      </c>
      <c r="X1022" s="9" t="s">
        <v>163</v>
      </c>
    </row>
    <row r="1023" spans="1:24" x14ac:dyDescent="0.2">
      <c r="A1023" s="9">
        <v>423861</v>
      </c>
      <c r="B1023" s="9" t="s">
        <v>157</v>
      </c>
      <c r="O1023" s="9" t="s">
        <v>167</v>
      </c>
      <c r="P1023" s="9" t="s">
        <v>165</v>
      </c>
      <c r="R1023" s="9" t="s">
        <v>165</v>
      </c>
      <c r="T1023" s="9" t="s">
        <v>165</v>
      </c>
      <c r="U1023" s="9" t="s">
        <v>163</v>
      </c>
      <c r="V1023" s="9" t="s">
        <v>167</v>
      </c>
      <c r="X1023" s="9" t="s">
        <v>167</v>
      </c>
    </row>
    <row r="1024" spans="1:24" x14ac:dyDescent="0.2">
      <c r="A1024" s="9">
        <v>423865</v>
      </c>
      <c r="B1024" s="9" t="s">
        <v>157</v>
      </c>
      <c r="H1024" s="9" t="s">
        <v>167</v>
      </c>
      <c r="K1024" s="9" t="s">
        <v>167</v>
      </c>
      <c r="N1024" s="9" t="s">
        <v>167</v>
      </c>
      <c r="O1024" s="9" t="s">
        <v>167</v>
      </c>
      <c r="R1024" s="9" t="s">
        <v>163</v>
      </c>
      <c r="S1024" s="9" t="s">
        <v>167</v>
      </c>
      <c r="T1024" s="9" t="s">
        <v>163</v>
      </c>
      <c r="U1024" s="9" t="s">
        <v>163</v>
      </c>
    </row>
    <row r="1025" spans="1:24" x14ac:dyDescent="0.2">
      <c r="A1025" s="9">
        <v>423878</v>
      </c>
      <c r="B1025" s="9" t="s">
        <v>157</v>
      </c>
      <c r="H1025" s="9" t="s">
        <v>165</v>
      </c>
      <c r="J1025" s="9" t="s">
        <v>167</v>
      </c>
      <c r="L1025" s="9" t="s">
        <v>163</v>
      </c>
      <c r="N1025" s="9" t="s">
        <v>167</v>
      </c>
      <c r="O1025" s="9" t="s">
        <v>167</v>
      </c>
      <c r="P1025" s="9" t="s">
        <v>167</v>
      </c>
      <c r="R1025" s="9" t="s">
        <v>163</v>
      </c>
      <c r="S1025" s="9" t="s">
        <v>163</v>
      </c>
      <c r="T1025" s="9" t="s">
        <v>163</v>
      </c>
      <c r="U1025" s="9" t="s">
        <v>165</v>
      </c>
      <c r="V1025" s="9" t="s">
        <v>167</v>
      </c>
      <c r="W1025" s="9" t="s">
        <v>163</v>
      </c>
      <c r="X1025" s="9" t="s">
        <v>163</v>
      </c>
    </row>
    <row r="1026" spans="1:24" x14ac:dyDescent="0.2">
      <c r="A1026" s="9">
        <v>423879</v>
      </c>
      <c r="B1026" s="9" t="s">
        <v>157</v>
      </c>
      <c r="E1026" s="9" t="s">
        <v>167</v>
      </c>
      <c r="G1026" s="9" t="s">
        <v>167</v>
      </c>
      <c r="K1026" s="9" t="s">
        <v>167</v>
      </c>
      <c r="L1026" s="9" t="s">
        <v>167</v>
      </c>
      <c r="N1026" s="9" t="s">
        <v>163</v>
      </c>
      <c r="P1026" s="9" t="s">
        <v>165</v>
      </c>
      <c r="Q1026" s="9" t="s">
        <v>167</v>
      </c>
      <c r="R1026" s="9" t="s">
        <v>165</v>
      </c>
      <c r="S1026" s="9" t="s">
        <v>167</v>
      </c>
      <c r="T1026" s="9" t="s">
        <v>165</v>
      </c>
      <c r="U1026" s="9" t="s">
        <v>163</v>
      </c>
      <c r="V1026" s="9" t="s">
        <v>163</v>
      </c>
    </row>
    <row r="1027" spans="1:24" x14ac:dyDescent="0.2">
      <c r="A1027" s="9">
        <v>423885</v>
      </c>
      <c r="B1027" s="9" t="s">
        <v>157</v>
      </c>
      <c r="C1027" s="9" t="s">
        <v>163</v>
      </c>
      <c r="D1027" s="9" t="s">
        <v>167</v>
      </c>
      <c r="I1027" s="9" t="s">
        <v>163</v>
      </c>
      <c r="L1027" s="9" t="s">
        <v>163</v>
      </c>
      <c r="N1027" s="9" t="s">
        <v>167</v>
      </c>
      <c r="P1027" s="9" t="s">
        <v>163</v>
      </c>
      <c r="Q1027" s="9" t="s">
        <v>163</v>
      </c>
      <c r="R1027" s="9" t="s">
        <v>163</v>
      </c>
      <c r="S1027" s="9" t="s">
        <v>167</v>
      </c>
      <c r="T1027" s="9" t="s">
        <v>163</v>
      </c>
      <c r="U1027" s="9" t="s">
        <v>163</v>
      </c>
      <c r="V1027" s="9" t="s">
        <v>163</v>
      </c>
      <c r="W1027" s="9" t="s">
        <v>163</v>
      </c>
      <c r="X1027" s="9" t="s">
        <v>163</v>
      </c>
    </row>
    <row r="1028" spans="1:24" x14ac:dyDescent="0.2">
      <c r="A1028" s="9">
        <v>423896</v>
      </c>
      <c r="B1028" s="9" t="s">
        <v>157</v>
      </c>
      <c r="K1028" s="9" t="s">
        <v>167</v>
      </c>
      <c r="R1028" s="9" t="s">
        <v>163</v>
      </c>
      <c r="S1028" s="9" t="s">
        <v>167</v>
      </c>
      <c r="U1028" s="9" t="s">
        <v>167</v>
      </c>
      <c r="X1028" s="9" t="s">
        <v>167</v>
      </c>
    </row>
    <row r="1029" spans="1:24" x14ac:dyDescent="0.2">
      <c r="A1029" s="9">
        <v>423902</v>
      </c>
      <c r="B1029" s="9" t="s">
        <v>157</v>
      </c>
      <c r="H1029" s="9" t="s">
        <v>165</v>
      </c>
      <c r="L1029" s="9" t="s">
        <v>167</v>
      </c>
      <c r="N1029" s="9" t="s">
        <v>167</v>
      </c>
      <c r="P1029" s="9" t="s">
        <v>167</v>
      </c>
      <c r="R1029" s="9" t="s">
        <v>165</v>
      </c>
      <c r="S1029" s="9" t="s">
        <v>163</v>
      </c>
      <c r="T1029" s="9" t="s">
        <v>165</v>
      </c>
      <c r="V1029" s="9" t="s">
        <v>165</v>
      </c>
    </row>
    <row r="1030" spans="1:24" x14ac:dyDescent="0.2">
      <c r="A1030" s="9">
        <v>423905</v>
      </c>
      <c r="B1030" s="9" t="s">
        <v>157</v>
      </c>
      <c r="H1030" s="9" t="s">
        <v>167</v>
      </c>
      <c r="I1030" s="9" t="s">
        <v>167</v>
      </c>
      <c r="K1030" s="9" t="s">
        <v>167</v>
      </c>
      <c r="L1030" s="9" t="s">
        <v>167</v>
      </c>
      <c r="N1030" s="9" t="s">
        <v>167</v>
      </c>
      <c r="P1030" s="9" t="s">
        <v>167</v>
      </c>
      <c r="R1030" s="9" t="s">
        <v>163</v>
      </c>
      <c r="T1030" s="9" t="s">
        <v>167</v>
      </c>
      <c r="V1030" s="9" t="s">
        <v>167</v>
      </c>
      <c r="X1030" s="9" t="s">
        <v>167</v>
      </c>
    </row>
    <row r="1031" spans="1:24" x14ac:dyDescent="0.2">
      <c r="A1031" s="9">
        <v>423907</v>
      </c>
      <c r="B1031" s="9" t="s">
        <v>157</v>
      </c>
      <c r="D1031" s="9" t="s">
        <v>167</v>
      </c>
      <c r="G1031" s="9" t="s">
        <v>165</v>
      </c>
      <c r="L1031" s="9" t="s">
        <v>163</v>
      </c>
      <c r="M1031" s="9" t="s">
        <v>165</v>
      </c>
      <c r="N1031" s="9" t="s">
        <v>165</v>
      </c>
      <c r="O1031" s="9" t="s">
        <v>167</v>
      </c>
      <c r="P1031" s="9" t="s">
        <v>165</v>
      </c>
      <c r="Q1031" s="9" t="s">
        <v>167</v>
      </c>
      <c r="R1031" s="9" t="s">
        <v>163</v>
      </c>
      <c r="S1031" s="9" t="s">
        <v>167</v>
      </c>
      <c r="T1031" s="9" t="s">
        <v>163</v>
      </c>
      <c r="U1031" s="9" t="s">
        <v>163</v>
      </c>
      <c r="V1031" s="9" t="s">
        <v>167</v>
      </c>
      <c r="W1031" s="9" t="s">
        <v>163</v>
      </c>
      <c r="X1031" s="9" t="s">
        <v>167</v>
      </c>
    </row>
    <row r="1032" spans="1:24" x14ac:dyDescent="0.2">
      <c r="A1032" s="9">
        <v>423909</v>
      </c>
      <c r="B1032" s="9" t="s">
        <v>157</v>
      </c>
      <c r="E1032" s="9" t="s">
        <v>167</v>
      </c>
      <c r="H1032" s="9" t="s">
        <v>167</v>
      </c>
      <c r="K1032" s="9" t="s">
        <v>167</v>
      </c>
      <c r="R1032" s="9" t="s">
        <v>163</v>
      </c>
      <c r="S1032" s="9" t="s">
        <v>165</v>
      </c>
      <c r="U1032" s="9" t="s">
        <v>167</v>
      </c>
      <c r="V1032" s="9" t="s">
        <v>165</v>
      </c>
      <c r="W1032" s="9" t="s">
        <v>165</v>
      </c>
    </row>
    <row r="1033" spans="1:24" x14ac:dyDescent="0.2">
      <c r="A1033" s="9">
        <v>423921</v>
      </c>
      <c r="B1033" s="9" t="s">
        <v>157</v>
      </c>
      <c r="H1033" s="9" t="s">
        <v>167</v>
      </c>
      <c r="L1033" s="9" t="s">
        <v>165</v>
      </c>
      <c r="O1033" s="9" t="s">
        <v>167</v>
      </c>
      <c r="P1033" s="9" t="s">
        <v>167</v>
      </c>
      <c r="Q1033" s="9" t="s">
        <v>167</v>
      </c>
      <c r="R1033" s="9" t="s">
        <v>165</v>
      </c>
      <c r="S1033" s="9" t="s">
        <v>165</v>
      </c>
      <c r="T1033" s="9" t="s">
        <v>165</v>
      </c>
      <c r="U1033" s="9" t="s">
        <v>165</v>
      </c>
      <c r="V1033" s="9" t="s">
        <v>167</v>
      </c>
      <c r="X1033" s="9" t="s">
        <v>167</v>
      </c>
    </row>
    <row r="1034" spans="1:24" x14ac:dyDescent="0.2">
      <c r="A1034" s="9">
        <v>423932</v>
      </c>
      <c r="B1034" s="9" t="s">
        <v>157</v>
      </c>
      <c r="E1034" s="9" t="s">
        <v>167</v>
      </c>
      <c r="F1034" s="9" t="s">
        <v>167</v>
      </c>
      <c r="H1034" s="9" t="s">
        <v>167</v>
      </c>
      <c r="K1034" s="9" t="s">
        <v>165</v>
      </c>
      <c r="N1034" s="9" t="s">
        <v>165</v>
      </c>
      <c r="O1034" s="9" t="s">
        <v>165</v>
      </c>
      <c r="P1034" s="9" t="s">
        <v>163</v>
      </c>
      <c r="Q1034" s="9" t="s">
        <v>165</v>
      </c>
      <c r="S1034" s="9" t="s">
        <v>165</v>
      </c>
      <c r="T1034" s="9" t="s">
        <v>163</v>
      </c>
      <c r="U1034" s="9" t="s">
        <v>163</v>
      </c>
      <c r="V1034" s="9" t="s">
        <v>165</v>
      </c>
      <c r="W1034" s="9" t="s">
        <v>165</v>
      </c>
      <c r="X1034" s="9" t="s">
        <v>165</v>
      </c>
    </row>
    <row r="1035" spans="1:24" x14ac:dyDescent="0.2">
      <c r="A1035" s="9">
        <v>423933</v>
      </c>
      <c r="B1035" s="9" t="s">
        <v>157</v>
      </c>
      <c r="N1035" s="9" t="s">
        <v>167</v>
      </c>
      <c r="O1035" s="9" t="s">
        <v>167</v>
      </c>
      <c r="Q1035" s="9" t="s">
        <v>165</v>
      </c>
      <c r="S1035" s="9" t="s">
        <v>165</v>
      </c>
      <c r="T1035" s="9" t="s">
        <v>165</v>
      </c>
      <c r="U1035" s="9" t="s">
        <v>167</v>
      </c>
      <c r="V1035" s="9" t="s">
        <v>165</v>
      </c>
      <c r="X1035" s="9" t="s">
        <v>167</v>
      </c>
    </row>
    <row r="1036" spans="1:24" x14ac:dyDescent="0.2">
      <c r="A1036" s="9">
        <v>423935</v>
      </c>
      <c r="B1036" s="9" t="s">
        <v>157</v>
      </c>
      <c r="J1036" s="9" t="s">
        <v>165</v>
      </c>
      <c r="N1036" s="9" t="s">
        <v>163</v>
      </c>
      <c r="O1036" s="9" t="s">
        <v>163</v>
      </c>
      <c r="R1036" s="9" t="s">
        <v>163</v>
      </c>
      <c r="S1036" s="9" t="s">
        <v>163</v>
      </c>
      <c r="T1036" s="9" t="s">
        <v>163</v>
      </c>
      <c r="U1036" s="9" t="s">
        <v>163</v>
      </c>
      <c r="W1036" s="9" t="s">
        <v>163</v>
      </c>
    </row>
    <row r="1037" spans="1:24" x14ac:dyDescent="0.2">
      <c r="A1037" s="9">
        <v>423936</v>
      </c>
      <c r="B1037" s="9" t="s">
        <v>157</v>
      </c>
      <c r="G1037" s="9" t="s">
        <v>165</v>
      </c>
      <c r="I1037" s="9" t="s">
        <v>165</v>
      </c>
      <c r="L1037" s="9" t="s">
        <v>165</v>
      </c>
      <c r="M1037" s="9" t="s">
        <v>167</v>
      </c>
      <c r="N1037" s="9" t="s">
        <v>163</v>
      </c>
      <c r="O1037" s="9" t="s">
        <v>163</v>
      </c>
      <c r="P1037" s="9" t="s">
        <v>163</v>
      </c>
      <c r="R1037" s="9" t="s">
        <v>163</v>
      </c>
      <c r="T1037" s="9" t="s">
        <v>163</v>
      </c>
      <c r="U1037" s="9" t="s">
        <v>163</v>
      </c>
      <c r="V1037" s="9" t="s">
        <v>163</v>
      </c>
      <c r="X1037" s="9" t="s">
        <v>163</v>
      </c>
    </row>
    <row r="1038" spans="1:24" x14ac:dyDescent="0.2">
      <c r="A1038" s="9">
        <v>423974</v>
      </c>
      <c r="B1038" s="9" t="s">
        <v>157</v>
      </c>
      <c r="J1038" s="9" t="s">
        <v>167</v>
      </c>
      <c r="K1038" s="9" t="s">
        <v>165</v>
      </c>
      <c r="M1038" s="9" t="s">
        <v>163</v>
      </c>
      <c r="N1038" s="9" t="s">
        <v>165</v>
      </c>
      <c r="O1038" s="9" t="s">
        <v>165</v>
      </c>
      <c r="P1038" s="9" t="s">
        <v>165</v>
      </c>
      <c r="Q1038" s="9" t="s">
        <v>165</v>
      </c>
      <c r="R1038" s="9" t="s">
        <v>163</v>
      </c>
      <c r="T1038" s="9" t="s">
        <v>163</v>
      </c>
      <c r="U1038" s="9" t="s">
        <v>163</v>
      </c>
      <c r="V1038" s="9" t="s">
        <v>163</v>
      </c>
      <c r="W1038" s="9" t="s">
        <v>163</v>
      </c>
      <c r="X1038" s="9" t="s">
        <v>163</v>
      </c>
    </row>
    <row r="1039" spans="1:24" x14ac:dyDescent="0.2">
      <c r="A1039" s="9">
        <v>423975</v>
      </c>
      <c r="B1039" s="9" t="s">
        <v>157</v>
      </c>
      <c r="E1039" s="9" t="s">
        <v>167</v>
      </c>
      <c r="H1039" s="9" t="s">
        <v>165</v>
      </c>
      <c r="I1039" s="9" t="s">
        <v>167</v>
      </c>
      <c r="K1039" s="9" t="s">
        <v>167</v>
      </c>
      <c r="N1039" s="9" t="s">
        <v>165</v>
      </c>
      <c r="O1039" s="9" t="s">
        <v>165</v>
      </c>
      <c r="P1039" s="9" t="s">
        <v>165</v>
      </c>
      <c r="Q1039" s="9" t="s">
        <v>165</v>
      </c>
      <c r="R1039" s="9" t="s">
        <v>163</v>
      </c>
      <c r="S1039" s="9" t="s">
        <v>165</v>
      </c>
      <c r="T1039" s="9" t="s">
        <v>165</v>
      </c>
      <c r="U1039" s="9" t="s">
        <v>165</v>
      </c>
      <c r="V1039" s="9" t="s">
        <v>163</v>
      </c>
      <c r="X1039" s="9" t="s">
        <v>165</v>
      </c>
    </row>
    <row r="1040" spans="1:24" x14ac:dyDescent="0.2">
      <c r="A1040" s="9">
        <v>423976</v>
      </c>
      <c r="B1040" s="9" t="s">
        <v>157</v>
      </c>
      <c r="E1040" s="9" t="s">
        <v>167</v>
      </c>
      <c r="G1040" s="9" t="s">
        <v>167</v>
      </c>
      <c r="K1040" s="9" t="s">
        <v>167</v>
      </c>
      <c r="L1040" s="9" t="s">
        <v>163</v>
      </c>
      <c r="N1040" s="9" t="s">
        <v>167</v>
      </c>
      <c r="O1040" s="9" t="s">
        <v>165</v>
      </c>
      <c r="P1040" s="9" t="s">
        <v>167</v>
      </c>
      <c r="R1040" s="9" t="s">
        <v>163</v>
      </c>
      <c r="S1040" s="9" t="s">
        <v>163</v>
      </c>
      <c r="T1040" s="9" t="s">
        <v>165</v>
      </c>
      <c r="U1040" s="9" t="s">
        <v>165</v>
      </c>
      <c r="V1040" s="9" t="s">
        <v>167</v>
      </c>
      <c r="W1040" s="9" t="s">
        <v>167</v>
      </c>
      <c r="X1040" s="9" t="s">
        <v>167</v>
      </c>
    </row>
    <row r="1041" spans="1:24" x14ac:dyDescent="0.2">
      <c r="A1041" s="9">
        <v>423979</v>
      </c>
      <c r="B1041" s="9" t="s">
        <v>157</v>
      </c>
      <c r="H1041" s="9" t="s">
        <v>167</v>
      </c>
      <c r="L1041" s="9" t="s">
        <v>167</v>
      </c>
      <c r="N1041" s="9" t="s">
        <v>165</v>
      </c>
      <c r="P1041" s="9" t="s">
        <v>165</v>
      </c>
      <c r="R1041" s="9" t="s">
        <v>165</v>
      </c>
      <c r="S1041" s="9" t="s">
        <v>165</v>
      </c>
      <c r="T1041" s="9" t="s">
        <v>163</v>
      </c>
      <c r="U1041" s="9" t="s">
        <v>163</v>
      </c>
      <c r="V1041" s="9" t="s">
        <v>163</v>
      </c>
      <c r="W1041" s="9" t="s">
        <v>163</v>
      </c>
      <c r="X1041" s="9" t="s">
        <v>163</v>
      </c>
    </row>
    <row r="1042" spans="1:24" x14ac:dyDescent="0.2">
      <c r="A1042" s="9">
        <v>423993</v>
      </c>
      <c r="B1042" s="9" t="s">
        <v>157</v>
      </c>
      <c r="E1042" s="9" t="s">
        <v>167</v>
      </c>
      <c r="F1042" s="9" t="s">
        <v>167</v>
      </c>
      <c r="K1042" s="9" t="s">
        <v>167</v>
      </c>
      <c r="L1042" s="9" t="s">
        <v>165</v>
      </c>
      <c r="N1042" s="9" t="s">
        <v>167</v>
      </c>
      <c r="P1042" s="9" t="s">
        <v>163</v>
      </c>
      <c r="Q1042" s="9" t="s">
        <v>167</v>
      </c>
      <c r="R1042" s="9" t="s">
        <v>163</v>
      </c>
      <c r="T1042" s="9" t="s">
        <v>167</v>
      </c>
      <c r="U1042" s="9" t="s">
        <v>163</v>
      </c>
      <c r="V1042" s="9" t="s">
        <v>163</v>
      </c>
      <c r="W1042" s="9" t="s">
        <v>167</v>
      </c>
      <c r="X1042" s="9" t="s">
        <v>163</v>
      </c>
    </row>
    <row r="1043" spans="1:24" x14ac:dyDescent="0.2">
      <c r="A1043" s="9">
        <v>424002</v>
      </c>
      <c r="B1043" s="9" t="s">
        <v>157</v>
      </c>
      <c r="D1043" s="9" t="s">
        <v>163</v>
      </c>
      <c r="G1043" s="9" t="s">
        <v>163</v>
      </c>
      <c r="J1043" s="9" t="s">
        <v>163</v>
      </c>
      <c r="N1043" s="9" t="s">
        <v>163</v>
      </c>
      <c r="O1043" s="9" t="s">
        <v>165</v>
      </c>
      <c r="P1043" s="9" t="s">
        <v>163</v>
      </c>
      <c r="Q1043" s="9" t="s">
        <v>163</v>
      </c>
      <c r="R1043" s="9" t="s">
        <v>163</v>
      </c>
      <c r="S1043" s="9" t="s">
        <v>165</v>
      </c>
      <c r="T1043" s="9" t="s">
        <v>163</v>
      </c>
      <c r="U1043" s="9" t="s">
        <v>163</v>
      </c>
      <c r="V1043" s="9" t="s">
        <v>163</v>
      </c>
      <c r="W1043" s="9" t="s">
        <v>163</v>
      </c>
      <c r="X1043" s="9" t="s">
        <v>163</v>
      </c>
    </row>
    <row r="1044" spans="1:24" x14ac:dyDescent="0.2">
      <c r="A1044" s="9">
        <v>424003</v>
      </c>
      <c r="B1044" s="9" t="s">
        <v>157</v>
      </c>
      <c r="C1044" s="9" t="s">
        <v>167</v>
      </c>
      <c r="I1044" s="9" t="s">
        <v>163</v>
      </c>
      <c r="J1044" s="9" t="s">
        <v>167</v>
      </c>
      <c r="L1044" s="9" t="s">
        <v>165</v>
      </c>
      <c r="N1044" s="9" t="s">
        <v>165</v>
      </c>
      <c r="P1044" s="9" t="s">
        <v>165</v>
      </c>
      <c r="Q1044" s="9" t="s">
        <v>165</v>
      </c>
      <c r="R1044" s="9" t="s">
        <v>165</v>
      </c>
      <c r="S1044" s="9" t="s">
        <v>165</v>
      </c>
      <c r="T1044" s="9" t="s">
        <v>163</v>
      </c>
      <c r="U1044" s="9" t="s">
        <v>165</v>
      </c>
      <c r="V1044" s="9" t="s">
        <v>165</v>
      </c>
      <c r="W1044" s="9" t="s">
        <v>163</v>
      </c>
      <c r="X1044" s="9" t="s">
        <v>163</v>
      </c>
    </row>
    <row r="1045" spans="1:24" x14ac:dyDescent="0.2">
      <c r="A1045" s="9">
        <v>424010</v>
      </c>
      <c r="B1045" s="9" t="s">
        <v>157</v>
      </c>
      <c r="H1045" s="9" t="s">
        <v>165</v>
      </c>
      <c r="K1045" s="9" t="s">
        <v>167</v>
      </c>
      <c r="L1045" s="9" t="s">
        <v>165</v>
      </c>
      <c r="O1045" s="9" t="s">
        <v>167</v>
      </c>
      <c r="R1045" s="9" t="s">
        <v>167</v>
      </c>
      <c r="S1045" s="9" t="s">
        <v>165</v>
      </c>
      <c r="V1045" s="9" t="s">
        <v>167</v>
      </c>
      <c r="W1045" s="9" t="s">
        <v>167</v>
      </c>
    </row>
    <row r="1046" spans="1:24" x14ac:dyDescent="0.2">
      <c r="A1046" s="9">
        <v>424011</v>
      </c>
      <c r="B1046" s="9" t="s">
        <v>157</v>
      </c>
      <c r="E1046" s="9" t="s">
        <v>167</v>
      </c>
      <c r="H1046" s="9" t="s">
        <v>167</v>
      </c>
      <c r="J1046" s="9" t="s">
        <v>167</v>
      </c>
      <c r="K1046" s="9" t="s">
        <v>167</v>
      </c>
      <c r="O1046" s="9" t="s">
        <v>167</v>
      </c>
      <c r="R1046" s="9" t="s">
        <v>163</v>
      </c>
      <c r="S1046" s="9" t="s">
        <v>165</v>
      </c>
      <c r="U1046" s="9" t="s">
        <v>163</v>
      </c>
      <c r="W1046" s="9" t="s">
        <v>165</v>
      </c>
    </row>
    <row r="1047" spans="1:24" x14ac:dyDescent="0.2">
      <c r="A1047" s="9">
        <v>424016</v>
      </c>
      <c r="B1047" s="9" t="s">
        <v>157</v>
      </c>
      <c r="E1047" s="9" t="s">
        <v>167</v>
      </c>
      <c r="I1047" s="9" t="s">
        <v>163</v>
      </c>
      <c r="K1047" s="9" t="s">
        <v>167</v>
      </c>
      <c r="M1047" s="9" t="s">
        <v>167</v>
      </c>
      <c r="N1047" s="9" t="s">
        <v>163</v>
      </c>
      <c r="P1047" s="9" t="s">
        <v>165</v>
      </c>
      <c r="Q1047" s="9" t="s">
        <v>165</v>
      </c>
      <c r="R1047" s="9" t="s">
        <v>163</v>
      </c>
      <c r="S1047" s="9" t="s">
        <v>163</v>
      </c>
      <c r="T1047" s="9" t="s">
        <v>163</v>
      </c>
      <c r="U1047" s="9" t="s">
        <v>163</v>
      </c>
      <c r="V1047" s="9" t="s">
        <v>163</v>
      </c>
      <c r="W1047" s="9" t="s">
        <v>163</v>
      </c>
      <c r="X1047" s="9" t="s">
        <v>163</v>
      </c>
    </row>
    <row r="1048" spans="1:24" x14ac:dyDescent="0.2">
      <c r="A1048" s="9">
        <v>424025</v>
      </c>
      <c r="B1048" s="9" t="s">
        <v>157</v>
      </c>
      <c r="C1048" s="9" t="s">
        <v>167</v>
      </c>
      <c r="G1048" s="9" t="s">
        <v>167</v>
      </c>
      <c r="I1048" s="9" t="s">
        <v>167</v>
      </c>
      <c r="L1048" s="9" t="s">
        <v>163</v>
      </c>
      <c r="N1048" s="9" t="s">
        <v>165</v>
      </c>
      <c r="O1048" s="9" t="s">
        <v>165</v>
      </c>
      <c r="P1048" s="9" t="s">
        <v>165</v>
      </c>
      <c r="Q1048" s="9" t="s">
        <v>165</v>
      </c>
      <c r="R1048" s="9" t="s">
        <v>163</v>
      </c>
      <c r="S1048" s="9" t="s">
        <v>165</v>
      </c>
      <c r="T1048" s="9" t="s">
        <v>163</v>
      </c>
      <c r="U1048" s="9" t="s">
        <v>163</v>
      </c>
      <c r="V1048" s="9" t="s">
        <v>163</v>
      </c>
      <c r="W1048" s="9" t="s">
        <v>163</v>
      </c>
      <c r="X1048" s="9" t="s">
        <v>163</v>
      </c>
    </row>
    <row r="1049" spans="1:24" x14ac:dyDescent="0.2">
      <c r="A1049" s="9">
        <v>424027</v>
      </c>
      <c r="B1049" s="9" t="s">
        <v>157</v>
      </c>
      <c r="C1049" s="9" t="s">
        <v>167</v>
      </c>
      <c r="I1049" s="9" t="s">
        <v>167</v>
      </c>
      <c r="N1049" s="9" t="s">
        <v>165</v>
      </c>
      <c r="O1049" s="9" t="s">
        <v>167</v>
      </c>
      <c r="Q1049" s="9" t="s">
        <v>165</v>
      </c>
      <c r="S1049" s="9" t="s">
        <v>167</v>
      </c>
      <c r="T1049" s="9" t="s">
        <v>165</v>
      </c>
      <c r="U1049" s="9" t="s">
        <v>167</v>
      </c>
      <c r="V1049" s="9" t="s">
        <v>167</v>
      </c>
      <c r="W1049" s="9" t="s">
        <v>165</v>
      </c>
      <c r="X1049" s="9" t="s">
        <v>165</v>
      </c>
    </row>
    <row r="1050" spans="1:24" x14ac:dyDescent="0.2">
      <c r="A1050" s="9">
        <v>424032</v>
      </c>
      <c r="B1050" s="9" t="s">
        <v>157</v>
      </c>
      <c r="E1050" s="9" t="s">
        <v>167</v>
      </c>
      <c r="K1050" s="9" t="s">
        <v>167</v>
      </c>
      <c r="M1050" s="9" t="s">
        <v>167</v>
      </c>
      <c r="P1050" s="9" t="s">
        <v>167</v>
      </c>
      <c r="R1050" s="9" t="s">
        <v>165</v>
      </c>
      <c r="T1050" s="9" t="s">
        <v>165</v>
      </c>
      <c r="U1050" s="9" t="s">
        <v>163</v>
      </c>
      <c r="V1050" s="9" t="s">
        <v>165</v>
      </c>
      <c r="W1050" s="9" t="s">
        <v>163</v>
      </c>
    </row>
    <row r="1051" spans="1:24" x14ac:dyDescent="0.2">
      <c r="A1051" s="9">
        <v>424039</v>
      </c>
      <c r="B1051" s="9" t="s">
        <v>157</v>
      </c>
      <c r="H1051" s="9" t="s">
        <v>167</v>
      </c>
      <c r="J1051" s="9" t="s">
        <v>165</v>
      </c>
      <c r="K1051" s="9" t="s">
        <v>167</v>
      </c>
      <c r="N1051" s="9" t="s">
        <v>165</v>
      </c>
      <c r="O1051" s="9" t="s">
        <v>167</v>
      </c>
      <c r="P1051" s="9" t="s">
        <v>163</v>
      </c>
      <c r="Q1051" s="9" t="s">
        <v>163</v>
      </c>
      <c r="R1051" s="9" t="s">
        <v>163</v>
      </c>
      <c r="S1051" s="9" t="s">
        <v>163</v>
      </c>
      <c r="T1051" s="9" t="s">
        <v>163</v>
      </c>
      <c r="U1051" s="9" t="s">
        <v>163</v>
      </c>
      <c r="V1051" s="9" t="s">
        <v>163</v>
      </c>
      <c r="W1051" s="9" t="s">
        <v>163</v>
      </c>
      <c r="X1051" s="9" t="s">
        <v>163</v>
      </c>
    </row>
    <row r="1052" spans="1:24" x14ac:dyDescent="0.2">
      <c r="A1052" s="9">
        <v>424045</v>
      </c>
      <c r="B1052" s="9" t="s">
        <v>157</v>
      </c>
      <c r="G1052" s="9" t="s">
        <v>165</v>
      </c>
      <c r="L1052" s="9" t="s">
        <v>163</v>
      </c>
      <c r="P1052" s="9" t="s">
        <v>165</v>
      </c>
      <c r="Q1052" s="9" t="s">
        <v>163</v>
      </c>
      <c r="R1052" s="9" t="s">
        <v>163</v>
      </c>
      <c r="S1052" s="9" t="s">
        <v>163</v>
      </c>
      <c r="U1052" s="9" t="s">
        <v>165</v>
      </c>
      <c r="V1052" s="9" t="s">
        <v>167</v>
      </c>
      <c r="W1052" s="9" t="s">
        <v>163</v>
      </c>
    </row>
    <row r="1053" spans="1:24" x14ac:dyDescent="0.2">
      <c r="A1053" s="9">
        <v>424046</v>
      </c>
      <c r="B1053" s="9" t="s">
        <v>157</v>
      </c>
      <c r="I1053" s="9" t="s">
        <v>167</v>
      </c>
      <c r="K1053" s="9" t="s">
        <v>167</v>
      </c>
      <c r="L1053" s="9" t="s">
        <v>167</v>
      </c>
      <c r="M1053" s="9" t="s">
        <v>167</v>
      </c>
      <c r="N1053" s="9" t="s">
        <v>167</v>
      </c>
      <c r="P1053" s="9" t="s">
        <v>167</v>
      </c>
      <c r="R1053" s="9" t="s">
        <v>167</v>
      </c>
      <c r="T1053" s="9" t="s">
        <v>165</v>
      </c>
      <c r="W1053" s="9" t="s">
        <v>165</v>
      </c>
      <c r="X1053" s="9" t="s">
        <v>167</v>
      </c>
    </row>
    <row r="1054" spans="1:24" x14ac:dyDescent="0.2">
      <c r="A1054" s="9">
        <v>424054</v>
      </c>
      <c r="B1054" s="9" t="s">
        <v>157</v>
      </c>
      <c r="L1054" s="9" t="s">
        <v>167</v>
      </c>
      <c r="M1054" s="9" t="s">
        <v>167</v>
      </c>
      <c r="P1054" s="9" t="s">
        <v>163</v>
      </c>
      <c r="Q1054" s="9" t="s">
        <v>167</v>
      </c>
      <c r="R1054" s="9" t="s">
        <v>163</v>
      </c>
      <c r="S1054" s="9" t="s">
        <v>167</v>
      </c>
      <c r="T1054" s="9" t="s">
        <v>167</v>
      </c>
      <c r="U1054" s="9" t="s">
        <v>165</v>
      </c>
      <c r="V1054" s="9" t="s">
        <v>165</v>
      </c>
      <c r="W1054" s="9" t="s">
        <v>167</v>
      </c>
    </row>
    <row r="1055" spans="1:24" x14ac:dyDescent="0.2">
      <c r="A1055" s="9">
        <v>424057</v>
      </c>
      <c r="B1055" s="9" t="s">
        <v>157</v>
      </c>
      <c r="G1055" s="9" t="s">
        <v>167</v>
      </c>
      <c r="L1055" s="9" t="s">
        <v>167</v>
      </c>
      <c r="M1055" s="9" t="s">
        <v>163</v>
      </c>
      <c r="N1055" s="9" t="s">
        <v>165</v>
      </c>
      <c r="P1055" s="9" t="s">
        <v>165</v>
      </c>
      <c r="Q1055" s="9" t="s">
        <v>163</v>
      </c>
      <c r="R1055" s="9" t="s">
        <v>163</v>
      </c>
      <c r="S1055" s="9" t="s">
        <v>163</v>
      </c>
      <c r="T1055" s="9" t="s">
        <v>163</v>
      </c>
      <c r="U1055" s="9" t="s">
        <v>163</v>
      </c>
      <c r="V1055" s="9" t="s">
        <v>163</v>
      </c>
      <c r="W1055" s="9" t="s">
        <v>163</v>
      </c>
      <c r="X1055" s="9" t="s">
        <v>163</v>
      </c>
    </row>
    <row r="1056" spans="1:24" x14ac:dyDescent="0.2">
      <c r="A1056" s="9">
        <v>424080</v>
      </c>
      <c r="B1056" s="9" t="s">
        <v>157</v>
      </c>
      <c r="H1056" s="9" t="s">
        <v>167</v>
      </c>
      <c r="K1056" s="9" t="s">
        <v>167</v>
      </c>
      <c r="N1056" s="9" t="s">
        <v>167</v>
      </c>
      <c r="P1056" s="9" t="s">
        <v>167</v>
      </c>
      <c r="Q1056" s="9" t="s">
        <v>167</v>
      </c>
      <c r="R1056" s="9" t="s">
        <v>167</v>
      </c>
      <c r="S1056" s="9" t="s">
        <v>167</v>
      </c>
      <c r="T1056" s="9" t="s">
        <v>167</v>
      </c>
      <c r="U1056" s="9" t="s">
        <v>165</v>
      </c>
    </row>
    <row r="1057" spans="1:24" x14ac:dyDescent="0.2">
      <c r="A1057" s="9">
        <v>424090</v>
      </c>
      <c r="B1057" s="9" t="s">
        <v>157</v>
      </c>
      <c r="H1057" s="9" t="s">
        <v>167</v>
      </c>
      <c r="I1057" s="9" t="s">
        <v>163</v>
      </c>
      <c r="K1057" s="9" t="s">
        <v>167</v>
      </c>
      <c r="L1057" s="9" t="s">
        <v>163</v>
      </c>
      <c r="N1057" s="9" t="s">
        <v>163</v>
      </c>
      <c r="O1057" s="9" t="s">
        <v>165</v>
      </c>
      <c r="P1057" s="9" t="s">
        <v>163</v>
      </c>
      <c r="Q1057" s="9" t="s">
        <v>163</v>
      </c>
      <c r="R1057" s="9" t="s">
        <v>163</v>
      </c>
      <c r="S1057" s="9" t="s">
        <v>165</v>
      </c>
      <c r="T1057" s="9" t="s">
        <v>163</v>
      </c>
      <c r="U1057" s="9" t="s">
        <v>163</v>
      </c>
      <c r="V1057" s="9" t="s">
        <v>163</v>
      </c>
      <c r="W1057" s="9" t="s">
        <v>163</v>
      </c>
      <c r="X1057" s="9" t="s">
        <v>163</v>
      </c>
    </row>
    <row r="1058" spans="1:24" x14ac:dyDescent="0.2">
      <c r="A1058" s="9">
        <v>424093</v>
      </c>
      <c r="B1058" s="9" t="s">
        <v>157</v>
      </c>
      <c r="H1058" s="9" t="s">
        <v>167</v>
      </c>
      <c r="K1058" s="9" t="s">
        <v>167</v>
      </c>
      <c r="L1058" s="9" t="s">
        <v>163</v>
      </c>
      <c r="N1058" s="9" t="s">
        <v>165</v>
      </c>
      <c r="P1058" s="9" t="s">
        <v>165</v>
      </c>
      <c r="Q1058" s="9" t="s">
        <v>163</v>
      </c>
      <c r="R1058" s="9" t="s">
        <v>163</v>
      </c>
      <c r="S1058" s="9" t="s">
        <v>163</v>
      </c>
      <c r="T1058" s="9" t="s">
        <v>163</v>
      </c>
      <c r="U1058" s="9" t="s">
        <v>163</v>
      </c>
      <c r="V1058" s="9" t="s">
        <v>163</v>
      </c>
      <c r="W1058" s="9" t="s">
        <v>163</v>
      </c>
      <c r="X1058" s="9" t="s">
        <v>163</v>
      </c>
    </row>
    <row r="1059" spans="1:24" x14ac:dyDescent="0.2">
      <c r="A1059" s="9">
        <v>424109</v>
      </c>
      <c r="B1059" s="9" t="s">
        <v>157</v>
      </c>
      <c r="G1059" s="9" t="s">
        <v>167</v>
      </c>
      <c r="K1059" s="9" t="s">
        <v>165</v>
      </c>
      <c r="N1059" s="9" t="s">
        <v>167</v>
      </c>
      <c r="O1059" s="9" t="s">
        <v>167</v>
      </c>
      <c r="P1059" s="9" t="s">
        <v>167</v>
      </c>
      <c r="Q1059" s="9" t="s">
        <v>167</v>
      </c>
      <c r="R1059" s="9" t="s">
        <v>165</v>
      </c>
      <c r="S1059" s="9" t="s">
        <v>163</v>
      </c>
      <c r="T1059" s="9" t="s">
        <v>163</v>
      </c>
      <c r="U1059" s="9" t="s">
        <v>163</v>
      </c>
      <c r="V1059" s="9" t="s">
        <v>163</v>
      </c>
      <c r="W1059" s="9" t="s">
        <v>163</v>
      </c>
      <c r="X1059" s="9" t="s">
        <v>165</v>
      </c>
    </row>
    <row r="1060" spans="1:24" x14ac:dyDescent="0.2">
      <c r="A1060" s="9">
        <v>424115</v>
      </c>
      <c r="B1060" s="9" t="s">
        <v>157</v>
      </c>
      <c r="E1060" s="9" t="s">
        <v>167</v>
      </c>
      <c r="F1060" s="9" t="s">
        <v>167</v>
      </c>
      <c r="K1060" s="9" t="s">
        <v>167</v>
      </c>
      <c r="N1060" s="9" t="s">
        <v>167</v>
      </c>
      <c r="P1060" s="9" t="s">
        <v>167</v>
      </c>
      <c r="Q1060" s="9" t="s">
        <v>165</v>
      </c>
      <c r="T1060" s="9" t="s">
        <v>165</v>
      </c>
      <c r="U1060" s="9" t="s">
        <v>167</v>
      </c>
      <c r="V1060" s="9" t="s">
        <v>167</v>
      </c>
      <c r="W1060" s="9" t="s">
        <v>167</v>
      </c>
      <c r="X1060" s="9" t="s">
        <v>167</v>
      </c>
    </row>
    <row r="1061" spans="1:24" x14ac:dyDescent="0.2">
      <c r="A1061" s="9">
        <v>424125</v>
      </c>
      <c r="B1061" s="9" t="s">
        <v>157</v>
      </c>
      <c r="F1061" s="9" t="s">
        <v>165</v>
      </c>
      <c r="G1061" s="9" t="s">
        <v>165</v>
      </c>
      <c r="J1061" s="9" t="s">
        <v>165</v>
      </c>
      <c r="L1061" s="9" t="s">
        <v>163</v>
      </c>
      <c r="N1061" s="9" t="s">
        <v>165</v>
      </c>
      <c r="O1061" s="9" t="s">
        <v>165</v>
      </c>
      <c r="Q1061" s="9" t="s">
        <v>163</v>
      </c>
      <c r="R1061" s="9" t="s">
        <v>163</v>
      </c>
      <c r="S1061" s="9" t="s">
        <v>163</v>
      </c>
      <c r="T1061" s="9" t="s">
        <v>163</v>
      </c>
      <c r="U1061" s="9" t="s">
        <v>163</v>
      </c>
      <c r="V1061" s="9" t="s">
        <v>163</v>
      </c>
      <c r="W1061" s="9" t="s">
        <v>163</v>
      </c>
      <c r="X1061" s="9" t="s">
        <v>163</v>
      </c>
    </row>
    <row r="1062" spans="1:24" x14ac:dyDescent="0.2">
      <c r="A1062" s="9">
        <v>424131</v>
      </c>
      <c r="B1062" s="9" t="s">
        <v>157</v>
      </c>
      <c r="N1062" s="9" t="s">
        <v>165</v>
      </c>
      <c r="P1062" s="9" t="s">
        <v>165</v>
      </c>
      <c r="Q1062" s="9" t="s">
        <v>165</v>
      </c>
      <c r="R1062" s="9" t="s">
        <v>163</v>
      </c>
      <c r="T1062" s="9" t="s">
        <v>163</v>
      </c>
      <c r="U1062" s="9" t="s">
        <v>163</v>
      </c>
      <c r="V1062" s="9" t="s">
        <v>163</v>
      </c>
      <c r="W1062" s="9" t="s">
        <v>163</v>
      </c>
      <c r="X1062" s="9" t="s">
        <v>163</v>
      </c>
    </row>
    <row r="1063" spans="1:24" x14ac:dyDescent="0.2">
      <c r="A1063" s="9">
        <v>424162</v>
      </c>
      <c r="B1063" s="9" t="s">
        <v>157</v>
      </c>
      <c r="I1063" s="9" t="s">
        <v>167</v>
      </c>
      <c r="N1063" s="9" t="s">
        <v>165</v>
      </c>
      <c r="O1063" s="9" t="s">
        <v>167</v>
      </c>
      <c r="U1063" s="9" t="s">
        <v>165</v>
      </c>
      <c r="W1063" s="9" t="s">
        <v>167</v>
      </c>
    </row>
    <row r="1064" spans="1:24" x14ac:dyDescent="0.2">
      <c r="A1064" s="9">
        <v>424163</v>
      </c>
      <c r="B1064" s="9" t="s">
        <v>157</v>
      </c>
      <c r="E1064" s="9" t="s">
        <v>167</v>
      </c>
      <c r="F1064" s="9" t="s">
        <v>167</v>
      </c>
      <c r="H1064" s="9" t="s">
        <v>165</v>
      </c>
      <c r="J1064" s="9" t="s">
        <v>167</v>
      </c>
      <c r="N1064" s="9" t="s">
        <v>163</v>
      </c>
      <c r="O1064" s="9" t="s">
        <v>163</v>
      </c>
      <c r="R1064" s="9" t="s">
        <v>163</v>
      </c>
      <c r="S1064" s="9" t="s">
        <v>163</v>
      </c>
      <c r="T1064" s="9" t="s">
        <v>163</v>
      </c>
      <c r="U1064" s="9" t="s">
        <v>163</v>
      </c>
      <c r="W1064" s="9" t="s">
        <v>163</v>
      </c>
    </row>
    <row r="1065" spans="1:24" x14ac:dyDescent="0.2">
      <c r="A1065" s="9">
        <v>424169</v>
      </c>
      <c r="B1065" s="9" t="s">
        <v>157</v>
      </c>
      <c r="K1065" s="9" t="s">
        <v>167</v>
      </c>
      <c r="L1065" s="9" t="s">
        <v>165</v>
      </c>
      <c r="P1065" s="9" t="s">
        <v>167</v>
      </c>
      <c r="R1065" s="9" t="s">
        <v>163</v>
      </c>
      <c r="T1065" s="9" t="s">
        <v>163</v>
      </c>
      <c r="V1065" s="9" t="s">
        <v>167</v>
      </c>
    </row>
    <row r="1066" spans="1:24" x14ac:dyDescent="0.2">
      <c r="A1066" s="9">
        <v>424175</v>
      </c>
      <c r="B1066" s="9" t="s">
        <v>157</v>
      </c>
      <c r="K1066" s="9" t="s">
        <v>167</v>
      </c>
      <c r="N1066" s="9" t="s">
        <v>165</v>
      </c>
      <c r="P1066" s="9" t="s">
        <v>163</v>
      </c>
      <c r="S1066" s="9" t="s">
        <v>167</v>
      </c>
      <c r="W1066" s="9" t="s">
        <v>165</v>
      </c>
    </row>
    <row r="1067" spans="1:24" x14ac:dyDescent="0.2">
      <c r="A1067" s="9">
        <v>424177</v>
      </c>
      <c r="B1067" s="9" t="s">
        <v>157</v>
      </c>
      <c r="E1067" s="9" t="s">
        <v>167</v>
      </c>
      <c r="H1067" s="9" t="s">
        <v>167</v>
      </c>
      <c r="K1067" s="9" t="s">
        <v>167</v>
      </c>
      <c r="L1067" s="9" t="s">
        <v>163</v>
      </c>
      <c r="N1067" s="9" t="s">
        <v>165</v>
      </c>
      <c r="P1067" s="9" t="s">
        <v>167</v>
      </c>
      <c r="R1067" s="9" t="s">
        <v>165</v>
      </c>
      <c r="S1067" s="9" t="s">
        <v>163</v>
      </c>
      <c r="T1067" s="9" t="s">
        <v>165</v>
      </c>
      <c r="U1067" s="9" t="s">
        <v>167</v>
      </c>
      <c r="W1067" s="9" t="s">
        <v>167</v>
      </c>
    </row>
    <row r="1068" spans="1:24" x14ac:dyDescent="0.2">
      <c r="A1068" s="9">
        <v>424209</v>
      </c>
      <c r="B1068" s="9" t="s">
        <v>157</v>
      </c>
      <c r="E1068" s="9" t="s">
        <v>167</v>
      </c>
      <c r="J1068" s="9" t="s">
        <v>167</v>
      </c>
      <c r="K1068" s="9" t="s">
        <v>167</v>
      </c>
      <c r="M1068" s="9" t="s">
        <v>167</v>
      </c>
      <c r="O1068" s="9" t="s">
        <v>165</v>
      </c>
      <c r="P1068" s="9" t="s">
        <v>167</v>
      </c>
      <c r="Q1068" s="9" t="s">
        <v>165</v>
      </c>
      <c r="T1068" s="9" t="s">
        <v>165</v>
      </c>
      <c r="U1068" s="9" t="s">
        <v>167</v>
      </c>
    </row>
    <row r="1069" spans="1:24" x14ac:dyDescent="0.2">
      <c r="A1069" s="9">
        <v>424211</v>
      </c>
      <c r="B1069" s="9" t="s">
        <v>157</v>
      </c>
      <c r="D1069" s="9" t="s">
        <v>165</v>
      </c>
      <c r="L1069" s="9" t="s">
        <v>165</v>
      </c>
      <c r="N1069" s="9" t="s">
        <v>165</v>
      </c>
      <c r="O1069" s="9" t="s">
        <v>165</v>
      </c>
      <c r="P1069" s="9" t="s">
        <v>165</v>
      </c>
      <c r="Q1069" s="9" t="s">
        <v>165</v>
      </c>
      <c r="R1069" s="9" t="s">
        <v>163</v>
      </c>
      <c r="S1069" s="9" t="s">
        <v>163</v>
      </c>
      <c r="T1069" s="9" t="s">
        <v>163</v>
      </c>
      <c r="U1069" s="9" t="s">
        <v>163</v>
      </c>
      <c r="V1069" s="9" t="s">
        <v>163</v>
      </c>
      <c r="W1069" s="9" t="s">
        <v>163</v>
      </c>
      <c r="X1069" s="9" t="s">
        <v>163</v>
      </c>
    </row>
    <row r="1070" spans="1:24" x14ac:dyDescent="0.2">
      <c r="A1070" s="9">
        <v>424221</v>
      </c>
      <c r="B1070" s="9" t="s">
        <v>157</v>
      </c>
      <c r="H1070" s="9" t="s">
        <v>163</v>
      </c>
      <c r="I1070" s="9" t="s">
        <v>165</v>
      </c>
      <c r="J1070" s="9" t="s">
        <v>165</v>
      </c>
      <c r="L1070" s="9" t="s">
        <v>163</v>
      </c>
      <c r="N1070" s="9" t="s">
        <v>163</v>
      </c>
      <c r="O1070" s="9" t="s">
        <v>163</v>
      </c>
      <c r="P1070" s="9" t="s">
        <v>163</v>
      </c>
      <c r="Q1070" s="9" t="s">
        <v>163</v>
      </c>
      <c r="R1070" s="9" t="s">
        <v>163</v>
      </c>
      <c r="S1070" s="9" t="s">
        <v>163</v>
      </c>
      <c r="T1070" s="9" t="s">
        <v>163</v>
      </c>
      <c r="U1070" s="9" t="s">
        <v>163</v>
      </c>
      <c r="V1070" s="9" t="s">
        <v>163</v>
      </c>
      <c r="W1070" s="9" t="s">
        <v>163</v>
      </c>
      <c r="X1070" s="9" t="s">
        <v>163</v>
      </c>
    </row>
    <row r="1071" spans="1:24" x14ac:dyDescent="0.2">
      <c r="A1071" s="9">
        <v>424235</v>
      </c>
      <c r="B1071" s="9" t="s">
        <v>157</v>
      </c>
      <c r="G1071" s="9" t="s">
        <v>167</v>
      </c>
      <c r="K1071" s="9" t="s">
        <v>167</v>
      </c>
      <c r="L1071" s="9" t="s">
        <v>165</v>
      </c>
      <c r="M1071" s="9" t="s">
        <v>167</v>
      </c>
      <c r="O1071" s="9" t="s">
        <v>167</v>
      </c>
      <c r="P1071" s="9" t="s">
        <v>167</v>
      </c>
      <c r="Q1071" s="9" t="s">
        <v>165</v>
      </c>
      <c r="R1071" s="9" t="s">
        <v>163</v>
      </c>
      <c r="S1071" s="9" t="s">
        <v>163</v>
      </c>
      <c r="T1071" s="9" t="s">
        <v>165</v>
      </c>
      <c r="U1071" s="9" t="s">
        <v>167</v>
      </c>
      <c r="V1071" s="9" t="s">
        <v>167</v>
      </c>
      <c r="W1071" s="9" t="s">
        <v>167</v>
      </c>
      <c r="X1071" s="9" t="s">
        <v>167</v>
      </c>
    </row>
    <row r="1072" spans="1:24" x14ac:dyDescent="0.2">
      <c r="A1072" s="9">
        <v>424237</v>
      </c>
      <c r="B1072" s="9" t="s">
        <v>157</v>
      </c>
      <c r="G1072" s="9" t="s">
        <v>167</v>
      </c>
      <c r="H1072" s="9" t="s">
        <v>167</v>
      </c>
      <c r="L1072" s="9" t="s">
        <v>165</v>
      </c>
      <c r="N1072" s="9" t="s">
        <v>163</v>
      </c>
      <c r="O1072" s="9" t="s">
        <v>163</v>
      </c>
      <c r="P1072" s="9" t="s">
        <v>163</v>
      </c>
      <c r="Q1072" s="9" t="s">
        <v>163</v>
      </c>
      <c r="R1072" s="9" t="s">
        <v>163</v>
      </c>
      <c r="S1072" s="9" t="s">
        <v>163</v>
      </c>
      <c r="T1072" s="9" t="s">
        <v>163</v>
      </c>
      <c r="U1072" s="9" t="s">
        <v>163</v>
      </c>
      <c r="V1072" s="9" t="s">
        <v>163</v>
      </c>
      <c r="W1072" s="9" t="s">
        <v>163</v>
      </c>
      <c r="X1072" s="9" t="s">
        <v>163</v>
      </c>
    </row>
    <row r="1073" spans="1:24" x14ac:dyDescent="0.2">
      <c r="A1073" s="9">
        <v>424247</v>
      </c>
      <c r="B1073" s="9" t="s">
        <v>157</v>
      </c>
      <c r="H1073" s="9" t="s">
        <v>167</v>
      </c>
      <c r="K1073" s="9" t="s">
        <v>167</v>
      </c>
      <c r="L1073" s="9" t="s">
        <v>167</v>
      </c>
      <c r="N1073" s="9" t="s">
        <v>165</v>
      </c>
      <c r="O1073" s="9" t="s">
        <v>165</v>
      </c>
      <c r="P1073" s="9" t="s">
        <v>165</v>
      </c>
      <c r="R1073" s="9" t="s">
        <v>163</v>
      </c>
      <c r="S1073" s="9" t="s">
        <v>163</v>
      </c>
      <c r="T1073" s="9" t="s">
        <v>163</v>
      </c>
      <c r="U1073" s="9" t="s">
        <v>163</v>
      </c>
      <c r="V1073" s="9" t="s">
        <v>163</v>
      </c>
      <c r="W1073" s="9" t="s">
        <v>163</v>
      </c>
      <c r="X1073" s="9" t="s">
        <v>163</v>
      </c>
    </row>
    <row r="1074" spans="1:24" x14ac:dyDescent="0.2">
      <c r="A1074" s="9">
        <v>424252</v>
      </c>
      <c r="B1074" s="9" t="s">
        <v>157</v>
      </c>
      <c r="E1074" s="9" t="s">
        <v>167</v>
      </c>
      <c r="O1074" s="9" t="s">
        <v>165</v>
      </c>
      <c r="R1074" s="9" t="s">
        <v>163</v>
      </c>
      <c r="S1074" s="9" t="s">
        <v>163</v>
      </c>
      <c r="V1074" s="9" t="s">
        <v>167</v>
      </c>
    </row>
    <row r="1075" spans="1:24" x14ac:dyDescent="0.2">
      <c r="A1075" s="9">
        <v>424271</v>
      </c>
      <c r="B1075" s="9" t="s">
        <v>157</v>
      </c>
      <c r="F1075" s="9" t="s">
        <v>167</v>
      </c>
      <c r="J1075" s="9" t="s">
        <v>167</v>
      </c>
      <c r="K1075" s="9" t="s">
        <v>167</v>
      </c>
      <c r="M1075" s="9" t="s">
        <v>167</v>
      </c>
      <c r="N1075" s="9" t="s">
        <v>167</v>
      </c>
      <c r="O1075" s="9" t="s">
        <v>167</v>
      </c>
      <c r="R1075" s="9" t="s">
        <v>167</v>
      </c>
      <c r="X1075" s="9" t="s">
        <v>167</v>
      </c>
    </row>
    <row r="1076" spans="1:24" x14ac:dyDescent="0.2">
      <c r="A1076" s="9">
        <v>424286</v>
      </c>
      <c r="B1076" s="9" t="s">
        <v>157</v>
      </c>
      <c r="C1076" s="9" t="s">
        <v>167</v>
      </c>
      <c r="G1076" s="9" t="s">
        <v>167</v>
      </c>
      <c r="K1076" s="9" t="s">
        <v>167</v>
      </c>
      <c r="O1076" s="9" t="s">
        <v>167</v>
      </c>
      <c r="P1076" s="9" t="s">
        <v>167</v>
      </c>
      <c r="R1076" s="9" t="s">
        <v>167</v>
      </c>
    </row>
    <row r="1077" spans="1:24" x14ac:dyDescent="0.2">
      <c r="A1077" s="9">
        <v>424287</v>
      </c>
      <c r="B1077" s="9" t="s">
        <v>157</v>
      </c>
      <c r="E1077" s="9" t="s">
        <v>167</v>
      </c>
      <c r="H1077" s="9" t="s">
        <v>165</v>
      </c>
      <c r="N1077" s="9" t="s">
        <v>165</v>
      </c>
      <c r="O1077" s="9" t="s">
        <v>165</v>
      </c>
      <c r="P1077" s="9" t="s">
        <v>165</v>
      </c>
      <c r="Q1077" s="9" t="s">
        <v>163</v>
      </c>
      <c r="R1077" s="9" t="s">
        <v>165</v>
      </c>
      <c r="S1077" s="9" t="s">
        <v>163</v>
      </c>
      <c r="T1077" s="9" t="s">
        <v>163</v>
      </c>
      <c r="U1077" s="9" t="s">
        <v>163</v>
      </c>
      <c r="V1077" s="9" t="s">
        <v>163</v>
      </c>
      <c r="W1077" s="9" t="s">
        <v>163</v>
      </c>
      <c r="X1077" s="9" t="s">
        <v>163</v>
      </c>
    </row>
    <row r="1078" spans="1:24" x14ac:dyDescent="0.2">
      <c r="A1078" s="9">
        <v>424291</v>
      </c>
      <c r="B1078" s="9" t="s">
        <v>157</v>
      </c>
      <c r="H1078" s="9" t="s">
        <v>167</v>
      </c>
      <c r="L1078" s="9" t="s">
        <v>167</v>
      </c>
      <c r="M1078" s="9" t="s">
        <v>167</v>
      </c>
      <c r="Q1078" s="9" t="s">
        <v>163</v>
      </c>
      <c r="R1078" s="9" t="s">
        <v>163</v>
      </c>
      <c r="S1078" s="9" t="s">
        <v>163</v>
      </c>
      <c r="V1078" s="9" t="s">
        <v>163</v>
      </c>
      <c r="W1078" s="9" t="s">
        <v>165</v>
      </c>
    </row>
    <row r="1079" spans="1:24" x14ac:dyDescent="0.2">
      <c r="A1079" s="9">
        <v>424293</v>
      </c>
      <c r="B1079" s="9" t="s">
        <v>157</v>
      </c>
      <c r="K1079" s="9" t="s">
        <v>167</v>
      </c>
      <c r="L1079" s="9" t="s">
        <v>165</v>
      </c>
      <c r="M1079" s="9" t="s">
        <v>167</v>
      </c>
      <c r="O1079" s="9" t="s">
        <v>165</v>
      </c>
      <c r="P1079" s="9" t="s">
        <v>165</v>
      </c>
      <c r="R1079" s="9" t="s">
        <v>163</v>
      </c>
      <c r="T1079" s="9" t="s">
        <v>163</v>
      </c>
      <c r="U1079" s="9" t="s">
        <v>163</v>
      </c>
      <c r="V1079" s="9" t="s">
        <v>163</v>
      </c>
      <c r="W1079" s="9" t="s">
        <v>163</v>
      </c>
    </row>
    <row r="1080" spans="1:24" x14ac:dyDescent="0.2">
      <c r="A1080" s="9">
        <v>424330</v>
      </c>
      <c r="B1080" s="9" t="s">
        <v>157</v>
      </c>
      <c r="E1080" s="9" t="s">
        <v>167</v>
      </c>
      <c r="H1080" s="9" t="s">
        <v>167</v>
      </c>
      <c r="K1080" s="9" t="s">
        <v>167</v>
      </c>
      <c r="L1080" s="9" t="s">
        <v>163</v>
      </c>
      <c r="P1080" s="9" t="s">
        <v>167</v>
      </c>
      <c r="Q1080" s="9" t="s">
        <v>167</v>
      </c>
      <c r="R1080" s="9" t="s">
        <v>163</v>
      </c>
      <c r="S1080" s="9" t="s">
        <v>163</v>
      </c>
      <c r="T1080" s="9" t="s">
        <v>163</v>
      </c>
      <c r="V1080" s="9" t="s">
        <v>167</v>
      </c>
      <c r="W1080" s="9" t="s">
        <v>165</v>
      </c>
      <c r="X1080" s="9" t="s">
        <v>167</v>
      </c>
    </row>
    <row r="1081" spans="1:24" x14ac:dyDescent="0.2">
      <c r="A1081" s="9">
        <v>424331</v>
      </c>
      <c r="B1081" s="9" t="s">
        <v>157</v>
      </c>
      <c r="C1081" s="9" t="s">
        <v>165</v>
      </c>
      <c r="I1081" s="9" t="s">
        <v>163</v>
      </c>
      <c r="J1081" s="9" t="s">
        <v>165</v>
      </c>
      <c r="K1081" s="9" t="s">
        <v>165</v>
      </c>
      <c r="N1081" s="9" t="s">
        <v>163</v>
      </c>
      <c r="O1081" s="9" t="s">
        <v>165</v>
      </c>
      <c r="R1081" s="9" t="s">
        <v>165</v>
      </c>
      <c r="S1081" s="9" t="s">
        <v>165</v>
      </c>
      <c r="T1081" s="9" t="s">
        <v>163</v>
      </c>
      <c r="U1081" s="9" t="s">
        <v>163</v>
      </c>
      <c r="W1081" s="9" t="s">
        <v>163</v>
      </c>
    </row>
    <row r="1082" spans="1:24" x14ac:dyDescent="0.2">
      <c r="A1082" s="9">
        <v>424332</v>
      </c>
      <c r="B1082" s="9" t="s">
        <v>157</v>
      </c>
      <c r="I1082" s="9" t="s">
        <v>167</v>
      </c>
      <c r="K1082" s="9" t="s">
        <v>163</v>
      </c>
      <c r="L1082" s="9" t="s">
        <v>167</v>
      </c>
      <c r="R1082" s="9" t="s">
        <v>163</v>
      </c>
      <c r="T1082" s="9" t="s">
        <v>163</v>
      </c>
      <c r="U1082" s="9" t="s">
        <v>163</v>
      </c>
      <c r="V1082" s="9" t="s">
        <v>165</v>
      </c>
      <c r="X1082" s="9" t="s">
        <v>165</v>
      </c>
    </row>
    <row r="1083" spans="1:24" x14ac:dyDescent="0.2">
      <c r="A1083" s="9">
        <v>424338</v>
      </c>
      <c r="B1083" s="9" t="s">
        <v>157</v>
      </c>
      <c r="E1083" s="9" t="s">
        <v>167</v>
      </c>
      <c r="K1083" s="9" t="s">
        <v>167</v>
      </c>
      <c r="L1083" s="9" t="s">
        <v>167</v>
      </c>
      <c r="N1083" s="9" t="s">
        <v>167</v>
      </c>
      <c r="O1083" s="9" t="s">
        <v>167</v>
      </c>
      <c r="P1083" s="9" t="s">
        <v>167</v>
      </c>
      <c r="S1083" s="9" t="s">
        <v>167</v>
      </c>
      <c r="T1083" s="9" t="s">
        <v>167</v>
      </c>
      <c r="U1083" s="9" t="s">
        <v>167</v>
      </c>
      <c r="W1083" s="9" t="s">
        <v>167</v>
      </c>
      <c r="X1083" s="9" t="s">
        <v>167</v>
      </c>
    </row>
    <row r="1084" spans="1:24" x14ac:dyDescent="0.2">
      <c r="A1084" s="9">
        <v>424364</v>
      </c>
      <c r="B1084" s="9" t="s">
        <v>157</v>
      </c>
      <c r="C1084" s="9" t="s">
        <v>167</v>
      </c>
      <c r="I1084" s="9" t="s">
        <v>167</v>
      </c>
      <c r="J1084" s="9" t="s">
        <v>167</v>
      </c>
      <c r="N1084" s="9" t="s">
        <v>165</v>
      </c>
      <c r="T1084" s="9" t="s">
        <v>165</v>
      </c>
      <c r="U1084" s="9" t="s">
        <v>167</v>
      </c>
      <c r="X1084" s="9" t="s">
        <v>167</v>
      </c>
    </row>
    <row r="1085" spans="1:24" x14ac:dyDescent="0.2">
      <c r="A1085" s="9">
        <v>424383</v>
      </c>
      <c r="B1085" s="9" t="s">
        <v>157</v>
      </c>
      <c r="I1085" s="9" t="s">
        <v>167</v>
      </c>
      <c r="N1085" s="9" t="s">
        <v>167</v>
      </c>
      <c r="O1085" s="9" t="s">
        <v>167</v>
      </c>
      <c r="Q1085" s="9" t="s">
        <v>165</v>
      </c>
      <c r="R1085" s="9" t="s">
        <v>167</v>
      </c>
      <c r="T1085" s="9" t="s">
        <v>163</v>
      </c>
      <c r="U1085" s="9" t="s">
        <v>163</v>
      </c>
      <c r="V1085" s="9" t="s">
        <v>163</v>
      </c>
      <c r="W1085" s="9" t="s">
        <v>163</v>
      </c>
      <c r="X1085" s="9" t="s">
        <v>163</v>
      </c>
    </row>
    <row r="1086" spans="1:24" x14ac:dyDescent="0.2">
      <c r="A1086" s="9">
        <v>424385</v>
      </c>
      <c r="B1086" s="9" t="s">
        <v>157</v>
      </c>
      <c r="D1086" s="9" t="s">
        <v>167</v>
      </c>
      <c r="E1086" s="9" t="s">
        <v>167</v>
      </c>
      <c r="K1086" s="9" t="s">
        <v>167</v>
      </c>
      <c r="M1086" s="9" t="s">
        <v>167</v>
      </c>
      <c r="N1086" s="9" t="s">
        <v>167</v>
      </c>
      <c r="P1086" s="9" t="s">
        <v>165</v>
      </c>
      <c r="Q1086" s="9" t="s">
        <v>165</v>
      </c>
      <c r="R1086" s="9" t="s">
        <v>163</v>
      </c>
      <c r="S1086" s="9" t="s">
        <v>163</v>
      </c>
      <c r="T1086" s="9" t="s">
        <v>165</v>
      </c>
      <c r="U1086" s="9" t="s">
        <v>163</v>
      </c>
      <c r="V1086" s="9" t="s">
        <v>163</v>
      </c>
      <c r="W1086" s="9" t="s">
        <v>165</v>
      </c>
      <c r="X1086" s="9" t="s">
        <v>163</v>
      </c>
    </row>
    <row r="1087" spans="1:24" x14ac:dyDescent="0.2">
      <c r="A1087" s="9">
        <v>424395</v>
      </c>
      <c r="B1087" s="9" t="s">
        <v>157</v>
      </c>
      <c r="E1087" s="9" t="s">
        <v>167</v>
      </c>
      <c r="G1087" s="9" t="s">
        <v>167</v>
      </c>
      <c r="J1087" s="9" t="s">
        <v>167</v>
      </c>
      <c r="K1087" s="9" t="s">
        <v>167</v>
      </c>
      <c r="O1087" s="9" t="s">
        <v>167</v>
      </c>
      <c r="R1087" s="9" t="s">
        <v>167</v>
      </c>
      <c r="U1087" s="9" t="s">
        <v>167</v>
      </c>
      <c r="V1087" s="9" t="s">
        <v>163</v>
      </c>
      <c r="W1087" s="9" t="s">
        <v>163</v>
      </c>
    </row>
    <row r="1088" spans="1:24" x14ac:dyDescent="0.2">
      <c r="A1088" s="9">
        <v>424407</v>
      </c>
      <c r="B1088" s="9" t="s">
        <v>157</v>
      </c>
      <c r="G1088" s="9" t="s">
        <v>167</v>
      </c>
      <c r="O1088" s="9" t="s">
        <v>165</v>
      </c>
      <c r="Q1088" s="9" t="s">
        <v>165</v>
      </c>
      <c r="R1088" s="9" t="s">
        <v>165</v>
      </c>
      <c r="T1088" s="9" t="s">
        <v>163</v>
      </c>
      <c r="U1088" s="9" t="s">
        <v>163</v>
      </c>
      <c r="V1088" s="9" t="s">
        <v>163</v>
      </c>
      <c r="W1088" s="9" t="s">
        <v>163</v>
      </c>
      <c r="X1088" s="9" t="s">
        <v>163</v>
      </c>
    </row>
    <row r="1089" spans="1:24" x14ac:dyDescent="0.2">
      <c r="A1089" s="9">
        <v>424408</v>
      </c>
      <c r="B1089" s="9" t="s">
        <v>157</v>
      </c>
      <c r="M1089" s="9" t="s">
        <v>167</v>
      </c>
      <c r="O1089" s="9" t="s">
        <v>167</v>
      </c>
      <c r="R1089" s="9" t="s">
        <v>167</v>
      </c>
      <c r="V1089" s="9" t="s">
        <v>165</v>
      </c>
      <c r="W1089" s="9" t="s">
        <v>165</v>
      </c>
    </row>
    <row r="1090" spans="1:24" x14ac:dyDescent="0.2">
      <c r="A1090" s="9">
        <v>424411</v>
      </c>
      <c r="B1090" s="9" t="s">
        <v>157</v>
      </c>
      <c r="C1090" s="9" t="s">
        <v>167</v>
      </c>
      <c r="K1090" s="9" t="s">
        <v>167</v>
      </c>
      <c r="N1090" s="9" t="s">
        <v>167</v>
      </c>
      <c r="Q1090" s="9" t="s">
        <v>167</v>
      </c>
      <c r="R1090" s="9" t="s">
        <v>167</v>
      </c>
      <c r="T1090" s="9" t="s">
        <v>167</v>
      </c>
      <c r="U1090" s="9" t="s">
        <v>167</v>
      </c>
      <c r="X1090" s="9" t="s">
        <v>167</v>
      </c>
    </row>
    <row r="1091" spans="1:24" x14ac:dyDescent="0.2">
      <c r="A1091" s="9">
        <v>424415</v>
      </c>
      <c r="B1091" s="9" t="s">
        <v>157</v>
      </c>
      <c r="E1091" s="9" t="s">
        <v>167</v>
      </c>
      <c r="K1091" s="9" t="s">
        <v>167</v>
      </c>
      <c r="L1091" s="9" t="s">
        <v>165</v>
      </c>
      <c r="N1091" s="9" t="s">
        <v>163</v>
      </c>
      <c r="O1091" s="9" t="s">
        <v>163</v>
      </c>
      <c r="P1091" s="9" t="s">
        <v>163</v>
      </c>
      <c r="Q1091" s="9" t="s">
        <v>163</v>
      </c>
      <c r="R1091" s="9" t="s">
        <v>163</v>
      </c>
      <c r="S1091" s="9" t="s">
        <v>163</v>
      </c>
      <c r="T1091" s="9" t="s">
        <v>163</v>
      </c>
      <c r="U1091" s="9" t="s">
        <v>163</v>
      </c>
      <c r="V1091" s="9" t="s">
        <v>163</v>
      </c>
      <c r="W1091" s="9" t="s">
        <v>163</v>
      </c>
      <c r="X1091" s="9" t="s">
        <v>163</v>
      </c>
    </row>
    <row r="1092" spans="1:24" x14ac:dyDescent="0.2">
      <c r="A1092" s="9">
        <v>424417</v>
      </c>
      <c r="B1092" s="9" t="s">
        <v>157</v>
      </c>
      <c r="G1092" s="9" t="s">
        <v>165</v>
      </c>
      <c r="L1092" s="9" t="s">
        <v>163</v>
      </c>
      <c r="M1092" s="9" t="s">
        <v>167</v>
      </c>
      <c r="N1092" s="9" t="s">
        <v>165</v>
      </c>
      <c r="O1092" s="9" t="s">
        <v>165</v>
      </c>
      <c r="P1092" s="9" t="s">
        <v>165</v>
      </c>
      <c r="Q1092" s="9" t="s">
        <v>163</v>
      </c>
      <c r="R1092" s="9" t="s">
        <v>163</v>
      </c>
      <c r="S1092" s="9" t="s">
        <v>163</v>
      </c>
      <c r="T1092" s="9" t="s">
        <v>163</v>
      </c>
      <c r="U1092" s="9" t="s">
        <v>163</v>
      </c>
      <c r="V1092" s="9" t="s">
        <v>163</v>
      </c>
      <c r="W1092" s="9" t="s">
        <v>163</v>
      </c>
      <c r="X1092" s="9" t="s">
        <v>163</v>
      </c>
    </row>
    <row r="1093" spans="1:24" x14ac:dyDescent="0.2">
      <c r="A1093" s="9">
        <v>424424</v>
      </c>
      <c r="B1093" s="9" t="s">
        <v>157</v>
      </c>
      <c r="G1093" s="9" t="s">
        <v>167</v>
      </c>
      <c r="I1093" s="9" t="s">
        <v>167</v>
      </c>
      <c r="J1093" s="9" t="s">
        <v>167</v>
      </c>
      <c r="N1093" s="9" t="s">
        <v>163</v>
      </c>
      <c r="P1093" s="9" t="s">
        <v>163</v>
      </c>
      <c r="R1093" s="9" t="s">
        <v>163</v>
      </c>
      <c r="T1093" s="9" t="s">
        <v>165</v>
      </c>
      <c r="X1093" s="9" t="s">
        <v>163</v>
      </c>
    </row>
    <row r="1094" spans="1:24" x14ac:dyDescent="0.2">
      <c r="A1094" s="9">
        <v>424429</v>
      </c>
      <c r="B1094" s="9" t="s">
        <v>157</v>
      </c>
      <c r="K1094" s="9" t="s">
        <v>167</v>
      </c>
      <c r="L1094" s="9" t="s">
        <v>167</v>
      </c>
      <c r="N1094" s="9" t="s">
        <v>167</v>
      </c>
      <c r="P1094" s="9" t="s">
        <v>167</v>
      </c>
      <c r="R1094" s="9" t="s">
        <v>167</v>
      </c>
      <c r="T1094" s="9" t="s">
        <v>165</v>
      </c>
      <c r="U1094" s="9" t="s">
        <v>163</v>
      </c>
      <c r="V1094" s="9" t="s">
        <v>165</v>
      </c>
      <c r="W1094" s="9" t="s">
        <v>163</v>
      </c>
    </row>
    <row r="1095" spans="1:24" x14ac:dyDescent="0.2">
      <c r="A1095" s="9">
        <v>424433</v>
      </c>
      <c r="B1095" s="9" t="s">
        <v>157</v>
      </c>
      <c r="N1095" s="9" t="s">
        <v>167</v>
      </c>
      <c r="P1095" s="9" t="s">
        <v>167</v>
      </c>
      <c r="R1095" s="9" t="s">
        <v>165</v>
      </c>
      <c r="U1095" s="9" t="s">
        <v>167</v>
      </c>
      <c r="W1095" s="9" t="s">
        <v>167</v>
      </c>
    </row>
    <row r="1096" spans="1:24" x14ac:dyDescent="0.2">
      <c r="A1096" s="9">
        <v>424440</v>
      </c>
      <c r="B1096" s="9" t="s">
        <v>157</v>
      </c>
      <c r="H1096" s="9" t="s">
        <v>165</v>
      </c>
      <c r="K1096" s="9" t="s">
        <v>167</v>
      </c>
      <c r="L1096" s="9" t="s">
        <v>167</v>
      </c>
      <c r="N1096" s="9" t="s">
        <v>167</v>
      </c>
      <c r="P1096" s="9" t="s">
        <v>165</v>
      </c>
      <c r="R1096" s="9" t="s">
        <v>165</v>
      </c>
      <c r="S1096" s="9" t="s">
        <v>165</v>
      </c>
      <c r="V1096" s="9" t="s">
        <v>165</v>
      </c>
      <c r="W1096" s="9" t="s">
        <v>165</v>
      </c>
    </row>
    <row r="1097" spans="1:24" x14ac:dyDescent="0.2">
      <c r="A1097" s="9">
        <v>424454</v>
      </c>
      <c r="B1097" s="9" t="s">
        <v>157</v>
      </c>
      <c r="J1097" s="9" t="s">
        <v>167</v>
      </c>
      <c r="K1097" s="9" t="s">
        <v>167</v>
      </c>
      <c r="M1097" s="9" t="s">
        <v>167</v>
      </c>
      <c r="N1097" s="9" t="s">
        <v>167</v>
      </c>
      <c r="O1097" s="9" t="s">
        <v>167</v>
      </c>
      <c r="R1097" s="9" t="s">
        <v>165</v>
      </c>
      <c r="T1097" s="9" t="s">
        <v>163</v>
      </c>
      <c r="U1097" s="9" t="s">
        <v>163</v>
      </c>
      <c r="V1097" s="9" t="s">
        <v>163</v>
      </c>
      <c r="W1097" s="9" t="s">
        <v>163</v>
      </c>
    </row>
    <row r="1098" spans="1:24" x14ac:dyDescent="0.2">
      <c r="A1098" s="9">
        <v>424460</v>
      </c>
      <c r="B1098" s="9" t="s">
        <v>157</v>
      </c>
      <c r="E1098" s="9" t="s">
        <v>167</v>
      </c>
      <c r="J1098" s="9" t="s">
        <v>165</v>
      </c>
      <c r="L1098" s="9" t="s">
        <v>165</v>
      </c>
      <c r="R1098" s="9" t="s">
        <v>167</v>
      </c>
      <c r="U1098" s="9" t="s">
        <v>163</v>
      </c>
      <c r="V1098" s="9" t="s">
        <v>167</v>
      </c>
      <c r="W1098" s="9" t="s">
        <v>165</v>
      </c>
    </row>
    <row r="1099" spans="1:24" x14ac:dyDescent="0.2">
      <c r="A1099" s="9">
        <v>424467</v>
      </c>
      <c r="B1099" s="9" t="s">
        <v>157</v>
      </c>
      <c r="J1099" s="9" t="s">
        <v>165</v>
      </c>
      <c r="L1099" s="9" t="s">
        <v>163</v>
      </c>
      <c r="M1099" s="9" t="s">
        <v>165</v>
      </c>
      <c r="N1099" s="9" t="s">
        <v>163</v>
      </c>
      <c r="O1099" s="9" t="s">
        <v>163</v>
      </c>
      <c r="R1099" s="9" t="s">
        <v>163</v>
      </c>
      <c r="T1099" s="9" t="s">
        <v>163</v>
      </c>
      <c r="U1099" s="9" t="s">
        <v>163</v>
      </c>
      <c r="V1099" s="9" t="s">
        <v>163</v>
      </c>
      <c r="W1099" s="9" t="s">
        <v>163</v>
      </c>
    </row>
    <row r="1100" spans="1:24" x14ac:dyDescent="0.2">
      <c r="A1100" s="9">
        <v>424478</v>
      </c>
      <c r="B1100" s="9" t="s">
        <v>157</v>
      </c>
      <c r="I1100" s="9" t="s">
        <v>167</v>
      </c>
      <c r="J1100" s="9" t="s">
        <v>167</v>
      </c>
      <c r="K1100" s="9" t="s">
        <v>167</v>
      </c>
      <c r="L1100" s="9" t="s">
        <v>163</v>
      </c>
      <c r="N1100" s="9" t="s">
        <v>163</v>
      </c>
      <c r="O1100" s="9" t="s">
        <v>167</v>
      </c>
      <c r="R1100" s="9" t="s">
        <v>163</v>
      </c>
      <c r="T1100" s="9" t="s">
        <v>165</v>
      </c>
      <c r="U1100" s="9" t="s">
        <v>163</v>
      </c>
      <c r="V1100" s="9" t="s">
        <v>165</v>
      </c>
      <c r="W1100" s="9" t="s">
        <v>163</v>
      </c>
    </row>
    <row r="1101" spans="1:24" x14ac:dyDescent="0.2">
      <c r="A1101" s="9">
        <v>424479</v>
      </c>
      <c r="B1101" s="9" t="s">
        <v>157</v>
      </c>
      <c r="E1101" s="9" t="s">
        <v>167</v>
      </c>
      <c r="I1101" s="9" t="s">
        <v>167</v>
      </c>
      <c r="L1101" s="9" t="s">
        <v>167</v>
      </c>
      <c r="N1101" s="9" t="s">
        <v>163</v>
      </c>
      <c r="O1101" s="9" t="s">
        <v>167</v>
      </c>
      <c r="P1101" s="9" t="s">
        <v>163</v>
      </c>
      <c r="Q1101" s="9" t="s">
        <v>167</v>
      </c>
      <c r="R1101" s="9" t="s">
        <v>165</v>
      </c>
      <c r="S1101" s="9" t="s">
        <v>165</v>
      </c>
      <c r="T1101" s="9" t="s">
        <v>165</v>
      </c>
      <c r="U1101" s="9" t="s">
        <v>165</v>
      </c>
      <c r="V1101" s="9" t="s">
        <v>165</v>
      </c>
      <c r="W1101" s="9" t="s">
        <v>165</v>
      </c>
      <c r="X1101" s="9" t="s">
        <v>165</v>
      </c>
    </row>
    <row r="1102" spans="1:24" x14ac:dyDescent="0.2">
      <c r="A1102" s="9">
        <v>424481</v>
      </c>
      <c r="B1102" s="9" t="s">
        <v>157</v>
      </c>
      <c r="H1102" s="9" t="s">
        <v>167</v>
      </c>
      <c r="N1102" s="9" t="s">
        <v>167</v>
      </c>
      <c r="O1102" s="9" t="s">
        <v>167</v>
      </c>
      <c r="P1102" s="9" t="s">
        <v>167</v>
      </c>
      <c r="R1102" s="9" t="s">
        <v>165</v>
      </c>
      <c r="S1102" s="9" t="s">
        <v>165</v>
      </c>
      <c r="U1102" s="9" t="s">
        <v>163</v>
      </c>
      <c r="W1102" s="9" t="s">
        <v>167</v>
      </c>
    </row>
    <row r="1103" spans="1:24" x14ac:dyDescent="0.2">
      <c r="A1103" s="9">
        <v>424492</v>
      </c>
      <c r="B1103" s="9" t="s">
        <v>157</v>
      </c>
      <c r="F1103" s="9" t="s">
        <v>167</v>
      </c>
      <c r="J1103" s="9" t="s">
        <v>167</v>
      </c>
      <c r="K1103" s="9" t="s">
        <v>165</v>
      </c>
      <c r="L1103" s="9" t="s">
        <v>165</v>
      </c>
      <c r="N1103" s="9" t="s">
        <v>167</v>
      </c>
      <c r="O1103" s="9" t="s">
        <v>165</v>
      </c>
      <c r="R1103" s="9" t="s">
        <v>163</v>
      </c>
      <c r="T1103" s="9" t="s">
        <v>167</v>
      </c>
      <c r="U1103" s="9" t="s">
        <v>167</v>
      </c>
      <c r="V1103" s="9" t="s">
        <v>167</v>
      </c>
      <c r="W1103" s="9" t="s">
        <v>163</v>
      </c>
    </row>
    <row r="1104" spans="1:24" x14ac:dyDescent="0.2">
      <c r="A1104" s="9">
        <v>424497</v>
      </c>
      <c r="B1104" s="9" t="s">
        <v>157</v>
      </c>
      <c r="E1104" s="9" t="s">
        <v>167</v>
      </c>
      <c r="F1104" s="9" t="s">
        <v>167</v>
      </c>
      <c r="I1104" s="9" t="s">
        <v>167</v>
      </c>
      <c r="N1104" s="9" t="s">
        <v>163</v>
      </c>
      <c r="P1104" s="9" t="s">
        <v>167</v>
      </c>
      <c r="R1104" s="9" t="s">
        <v>165</v>
      </c>
      <c r="T1104" s="9" t="s">
        <v>167</v>
      </c>
      <c r="U1104" s="9" t="s">
        <v>165</v>
      </c>
      <c r="W1104" s="9" t="s">
        <v>165</v>
      </c>
    </row>
    <row r="1105" spans="1:24" x14ac:dyDescent="0.2">
      <c r="A1105" s="9">
        <v>424501</v>
      </c>
      <c r="B1105" s="9" t="s">
        <v>157</v>
      </c>
      <c r="E1105" s="9" t="s">
        <v>167</v>
      </c>
      <c r="K1105" s="9" t="s">
        <v>167</v>
      </c>
      <c r="L1105" s="9" t="s">
        <v>167</v>
      </c>
      <c r="O1105" s="9" t="s">
        <v>163</v>
      </c>
      <c r="R1105" s="9" t="s">
        <v>163</v>
      </c>
      <c r="U1105" s="9" t="s">
        <v>163</v>
      </c>
      <c r="V1105" s="9" t="s">
        <v>163</v>
      </c>
      <c r="W1105" s="9" t="s">
        <v>165</v>
      </c>
    </row>
    <row r="1106" spans="1:24" x14ac:dyDescent="0.2">
      <c r="A1106" s="9">
        <v>424503</v>
      </c>
      <c r="B1106" s="9" t="s">
        <v>157</v>
      </c>
      <c r="E1106" s="9" t="s">
        <v>167</v>
      </c>
      <c r="N1106" s="9" t="s">
        <v>167</v>
      </c>
      <c r="P1106" s="9" t="s">
        <v>167</v>
      </c>
      <c r="Q1106" s="9" t="s">
        <v>167</v>
      </c>
      <c r="R1106" s="9" t="s">
        <v>167</v>
      </c>
      <c r="S1106" s="9" t="s">
        <v>167</v>
      </c>
      <c r="T1106" s="9" t="s">
        <v>167</v>
      </c>
      <c r="U1106" s="9" t="s">
        <v>167</v>
      </c>
      <c r="V1106" s="9" t="s">
        <v>167</v>
      </c>
      <c r="W1106" s="9" t="s">
        <v>167</v>
      </c>
      <c r="X1106" s="9" t="s">
        <v>165</v>
      </c>
    </row>
    <row r="1107" spans="1:24" x14ac:dyDescent="0.2">
      <c r="A1107" s="9">
        <v>424505</v>
      </c>
      <c r="B1107" s="9" t="s">
        <v>157</v>
      </c>
      <c r="I1107" s="9" t="s">
        <v>165</v>
      </c>
      <c r="L1107" s="9" t="s">
        <v>167</v>
      </c>
      <c r="N1107" s="9" t="s">
        <v>163</v>
      </c>
      <c r="O1107" s="9" t="s">
        <v>163</v>
      </c>
      <c r="P1107" s="9" t="s">
        <v>163</v>
      </c>
      <c r="Q1107" s="9" t="s">
        <v>163</v>
      </c>
      <c r="R1107" s="9" t="s">
        <v>163</v>
      </c>
      <c r="S1107" s="9" t="s">
        <v>163</v>
      </c>
      <c r="T1107" s="9" t="s">
        <v>163</v>
      </c>
      <c r="U1107" s="9" t="s">
        <v>163</v>
      </c>
      <c r="V1107" s="9" t="s">
        <v>163</v>
      </c>
      <c r="W1107" s="9" t="s">
        <v>163</v>
      </c>
      <c r="X1107" s="9" t="s">
        <v>163</v>
      </c>
    </row>
    <row r="1108" spans="1:24" x14ac:dyDescent="0.2">
      <c r="A1108" s="9">
        <v>424508</v>
      </c>
      <c r="B1108" s="9" t="s">
        <v>157</v>
      </c>
      <c r="E1108" s="9" t="s">
        <v>167</v>
      </c>
      <c r="F1108" s="9" t="s">
        <v>165</v>
      </c>
      <c r="L1108" s="9" t="s">
        <v>165</v>
      </c>
      <c r="M1108" s="9" t="s">
        <v>163</v>
      </c>
      <c r="O1108" s="9" t="s">
        <v>167</v>
      </c>
      <c r="R1108" s="9" t="s">
        <v>167</v>
      </c>
      <c r="W1108" s="9" t="s">
        <v>163</v>
      </c>
    </row>
    <row r="1109" spans="1:24" x14ac:dyDescent="0.2">
      <c r="A1109" s="9">
        <v>424513</v>
      </c>
      <c r="B1109" s="9" t="s">
        <v>157</v>
      </c>
      <c r="J1109" s="9" t="s">
        <v>165</v>
      </c>
      <c r="L1109" s="9" t="s">
        <v>163</v>
      </c>
      <c r="N1109" s="9" t="s">
        <v>163</v>
      </c>
      <c r="O1109" s="9" t="s">
        <v>163</v>
      </c>
      <c r="R1109" s="9" t="s">
        <v>163</v>
      </c>
      <c r="T1109" s="9" t="s">
        <v>163</v>
      </c>
      <c r="U1109" s="9" t="s">
        <v>163</v>
      </c>
      <c r="V1109" s="9" t="s">
        <v>163</v>
      </c>
      <c r="W1109" s="9" t="s">
        <v>163</v>
      </c>
    </row>
    <row r="1110" spans="1:24" x14ac:dyDescent="0.2">
      <c r="A1110" s="9">
        <v>424515</v>
      </c>
      <c r="B1110" s="9" t="s">
        <v>157</v>
      </c>
      <c r="I1110" s="9" t="s">
        <v>167</v>
      </c>
      <c r="K1110" s="9" t="s">
        <v>167</v>
      </c>
      <c r="M1110" s="9" t="s">
        <v>167</v>
      </c>
      <c r="N1110" s="9" t="s">
        <v>167</v>
      </c>
      <c r="O1110" s="9" t="s">
        <v>167</v>
      </c>
      <c r="U1110" s="9" t="s">
        <v>167</v>
      </c>
      <c r="W1110" s="9" t="s">
        <v>167</v>
      </c>
      <c r="X1110" s="9" t="s">
        <v>167</v>
      </c>
    </row>
    <row r="1111" spans="1:24" x14ac:dyDescent="0.2">
      <c r="A1111" s="9">
        <v>424516</v>
      </c>
      <c r="B1111" s="9" t="s">
        <v>157</v>
      </c>
      <c r="F1111" s="9" t="s">
        <v>165</v>
      </c>
      <c r="J1111" s="9" t="s">
        <v>167</v>
      </c>
      <c r="K1111" s="9" t="s">
        <v>167</v>
      </c>
      <c r="L1111" s="9" t="s">
        <v>167</v>
      </c>
      <c r="O1111" s="9" t="s">
        <v>163</v>
      </c>
      <c r="P1111" s="9" t="s">
        <v>165</v>
      </c>
      <c r="R1111" s="9" t="s">
        <v>163</v>
      </c>
      <c r="U1111" s="9" t="s">
        <v>163</v>
      </c>
      <c r="V1111" s="9" t="s">
        <v>165</v>
      </c>
      <c r="W1111" s="9" t="s">
        <v>163</v>
      </c>
      <c r="X1111" s="9" t="s">
        <v>163</v>
      </c>
    </row>
    <row r="1112" spans="1:24" x14ac:dyDescent="0.2">
      <c r="A1112" s="9">
        <v>424519</v>
      </c>
      <c r="B1112" s="9" t="s">
        <v>157</v>
      </c>
      <c r="J1112" s="9" t="s">
        <v>167</v>
      </c>
      <c r="K1112" s="9" t="s">
        <v>167</v>
      </c>
      <c r="N1112" s="9" t="s">
        <v>167</v>
      </c>
      <c r="O1112" s="9" t="s">
        <v>167</v>
      </c>
      <c r="P1112" s="9" t="s">
        <v>163</v>
      </c>
      <c r="Q1112" s="9" t="s">
        <v>167</v>
      </c>
      <c r="R1112" s="9" t="s">
        <v>167</v>
      </c>
      <c r="T1112" s="9" t="s">
        <v>163</v>
      </c>
      <c r="U1112" s="9" t="s">
        <v>163</v>
      </c>
      <c r="V1112" s="9" t="s">
        <v>165</v>
      </c>
      <c r="W1112" s="9" t="s">
        <v>163</v>
      </c>
      <c r="X1112" s="9" t="s">
        <v>163</v>
      </c>
    </row>
    <row r="1113" spans="1:24" x14ac:dyDescent="0.2">
      <c r="A1113" s="9">
        <v>424525</v>
      </c>
      <c r="B1113" s="9" t="s">
        <v>157</v>
      </c>
      <c r="K1113" s="9" t="s">
        <v>167</v>
      </c>
      <c r="P1113" s="9" t="s">
        <v>167</v>
      </c>
      <c r="R1113" s="9" t="s">
        <v>165</v>
      </c>
      <c r="S1113" s="9" t="s">
        <v>167</v>
      </c>
      <c r="V1113" s="9" t="s">
        <v>167</v>
      </c>
    </row>
    <row r="1114" spans="1:24" x14ac:dyDescent="0.2">
      <c r="A1114" s="9">
        <v>424527</v>
      </c>
      <c r="B1114" s="9" t="s">
        <v>157</v>
      </c>
      <c r="O1114" s="9" t="s">
        <v>167</v>
      </c>
      <c r="R1114" s="9" t="s">
        <v>165</v>
      </c>
      <c r="S1114" s="9" t="s">
        <v>163</v>
      </c>
      <c r="T1114" s="9" t="s">
        <v>167</v>
      </c>
      <c r="U1114" s="9" t="s">
        <v>163</v>
      </c>
      <c r="V1114" s="9" t="s">
        <v>163</v>
      </c>
      <c r="W1114" s="9" t="s">
        <v>165</v>
      </c>
      <c r="X1114" s="9" t="s">
        <v>167</v>
      </c>
    </row>
    <row r="1115" spans="1:24" x14ac:dyDescent="0.2">
      <c r="A1115" s="9">
        <v>424529</v>
      </c>
      <c r="B1115" s="9" t="s">
        <v>157</v>
      </c>
      <c r="E1115" s="9" t="s">
        <v>167</v>
      </c>
      <c r="N1115" s="9" t="s">
        <v>167</v>
      </c>
      <c r="P1115" s="9" t="s">
        <v>167</v>
      </c>
      <c r="Q1115" s="9" t="s">
        <v>167</v>
      </c>
      <c r="T1115" s="9" t="s">
        <v>165</v>
      </c>
    </row>
    <row r="1116" spans="1:24" x14ac:dyDescent="0.2">
      <c r="A1116" s="9">
        <v>424537</v>
      </c>
      <c r="B1116" s="9" t="s">
        <v>157</v>
      </c>
      <c r="K1116" s="9" t="s">
        <v>165</v>
      </c>
      <c r="N1116" s="9" t="s">
        <v>165</v>
      </c>
      <c r="O1116" s="9" t="s">
        <v>167</v>
      </c>
      <c r="P1116" s="9" t="s">
        <v>167</v>
      </c>
      <c r="R1116" s="9" t="s">
        <v>165</v>
      </c>
      <c r="T1116" s="9" t="s">
        <v>163</v>
      </c>
      <c r="U1116" s="9" t="s">
        <v>163</v>
      </c>
      <c r="V1116" s="9" t="s">
        <v>165</v>
      </c>
      <c r="W1116" s="9" t="s">
        <v>165</v>
      </c>
      <c r="X1116" s="9" t="s">
        <v>163</v>
      </c>
    </row>
    <row r="1117" spans="1:24" x14ac:dyDescent="0.2">
      <c r="A1117" s="9">
        <v>424538</v>
      </c>
      <c r="B1117" s="9" t="s">
        <v>157</v>
      </c>
      <c r="G1117" s="9" t="s">
        <v>167</v>
      </c>
      <c r="J1117" s="9" t="s">
        <v>165</v>
      </c>
      <c r="L1117" s="9" t="s">
        <v>163</v>
      </c>
      <c r="N1117" s="9" t="s">
        <v>165</v>
      </c>
      <c r="O1117" s="9" t="s">
        <v>165</v>
      </c>
      <c r="P1117" s="9" t="s">
        <v>163</v>
      </c>
      <c r="Q1117" s="9" t="s">
        <v>163</v>
      </c>
      <c r="R1117" s="9" t="s">
        <v>163</v>
      </c>
      <c r="S1117" s="9" t="s">
        <v>165</v>
      </c>
      <c r="T1117" s="9" t="s">
        <v>163</v>
      </c>
      <c r="U1117" s="9" t="s">
        <v>163</v>
      </c>
      <c r="V1117" s="9" t="s">
        <v>163</v>
      </c>
      <c r="W1117" s="9" t="s">
        <v>163</v>
      </c>
      <c r="X1117" s="9" t="s">
        <v>163</v>
      </c>
    </row>
    <row r="1118" spans="1:24" x14ac:dyDescent="0.2">
      <c r="A1118" s="9">
        <v>424548</v>
      </c>
      <c r="B1118" s="9" t="s">
        <v>157</v>
      </c>
      <c r="D1118" s="9" t="s">
        <v>167</v>
      </c>
      <c r="E1118" s="9" t="s">
        <v>165</v>
      </c>
      <c r="K1118" s="9" t="s">
        <v>165</v>
      </c>
      <c r="L1118" s="9" t="s">
        <v>165</v>
      </c>
      <c r="N1118" s="9" t="s">
        <v>165</v>
      </c>
      <c r="O1118" s="9" t="s">
        <v>163</v>
      </c>
      <c r="P1118" s="9" t="s">
        <v>165</v>
      </c>
      <c r="Q1118" s="9" t="s">
        <v>163</v>
      </c>
      <c r="R1118" s="9" t="s">
        <v>163</v>
      </c>
      <c r="T1118" s="9" t="s">
        <v>165</v>
      </c>
      <c r="V1118" s="9" t="s">
        <v>163</v>
      </c>
      <c r="W1118" s="9" t="s">
        <v>163</v>
      </c>
      <c r="X1118" s="9" t="s">
        <v>165</v>
      </c>
    </row>
    <row r="1119" spans="1:24" x14ac:dyDescent="0.2">
      <c r="A1119" s="9">
        <v>424549</v>
      </c>
      <c r="B1119" s="9" t="s">
        <v>157</v>
      </c>
      <c r="I1119" s="9" t="s">
        <v>167</v>
      </c>
      <c r="J1119" s="9" t="s">
        <v>167</v>
      </c>
      <c r="N1119" s="9" t="s">
        <v>163</v>
      </c>
      <c r="P1119" s="9" t="s">
        <v>163</v>
      </c>
      <c r="Q1119" s="9" t="s">
        <v>163</v>
      </c>
      <c r="T1119" s="9" t="s">
        <v>163</v>
      </c>
      <c r="U1119" s="9" t="s">
        <v>165</v>
      </c>
      <c r="W1119" s="9" t="s">
        <v>163</v>
      </c>
      <c r="X1119" s="9" t="s">
        <v>165</v>
      </c>
    </row>
    <row r="1120" spans="1:24" x14ac:dyDescent="0.2">
      <c r="A1120" s="9">
        <v>424551</v>
      </c>
      <c r="B1120" s="9" t="s">
        <v>157</v>
      </c>
      <c r="F1120" s="9" t="s">
        <v>167</v>
      </c>
      <c r="L1120" s="9" t="s">
        <v>167</v>
      </c>
      <c r="O1120" s="9" t="s">
        <v>167</v>
      </c>
      <c r="P1120" s="9" t="s">
        <v>167</v>
      </c>
      <c r="R1120" s="9" t="s">
        <v>167</v>
      </c>
    </row>
    <row r="1121" spans="1:24" x14ac:dyDescent="0.2">
      <c r="A1121" s="9">
        <v>424557</v>
      </c>
      <c r="B1121" s="9" t="s">
        <v>157</v>
      </c>
      <c r="D1121" s="9" t="s">
        <v>165</v>
      </c>
      <c r="G1121" s="9" t="s">
        <v>167</v>
      </c>
      <c r="H1121" s="9" t="s">
        <v>163</v>
      </c>
      <c r="L1121" s="9" t="s">
        <v>163</v>
      </c>
      <c r="N1121" s="9" t="s">
        <v>165</v>
      </c>
      <c r="P1121" s="9" t="s">
        <v>163</v>
      </c>
      <c r="Q1121" s="9" t="s">
        <v>165</v>
      </c>
      <c r="R1121" s="9" t="s">
        <v>163</v>
      </c>
      <c r="S1121" s="9" t="s">
        <v>163</v>
      </c>
      <c r="T1121" s="9" t="s">
        <v>163</v>
      </c>
      <c r="U1121" s="9" t="s">
        <v>163</v>
      </c>
      <c r="V1121" s="9" t="s">
        <v>163</v>
      </c>
      <c r="W1121" s="9" t="s">
        <v>163</v>
      </c>
      <c r="X1121" s="9" t="s">
        <v>163</v>
      </c>
    </row>
    <row r="1122" spans="1:24" x14ac:dyDescent="0.2">
      <c r="A1122" s="9">
        <v>424561</v>
      </c>
      <c r="B1122" s="9" t="s">
        <v>157</v>
      </c>
      <c r="E1122" s="9" t="s">
        <v>167</v>
      </c>
      <c r="I1122" s="9" t="s">
        <v>167</v>
      </c>
      <c r="K1122" s="9" t="s">
        <v>167</v>
      </c>
      <c r="N1122" s="9" t="s">
        <v>165</v>
      </c>
      <c r="P1122" s="9" t="s">
        <v>167</v>
      </c>
      <c r="Q1122" s="9" t="s">
        <v>167</v>
      </c>
      <c r="R1122" s="9" t="s">
        <v>167</v>
      </c>
      <c r="S1122" s="9" t="s">
        <v>167</v>
      </c>
      <c r="T1122" s="9" t="s">
        <v>163</v>
      </c>
      <c r="U1122" s="9" t="s">
        <v>163</v>
      </c>
      <c r="V1122" s="9" t="s">
        <v>167</v>
      </c>
      <c r="W1122" s="9" t="s">
        <v>163</v>
      </c>
    </row>
    <row r="1123" spans="1:24" x14ac:dyDescent="0.2">
      <c r="A1123" s="9">
        <v>424564</v>
      </c>
      <c r="B1123" s="9" t="s">
        <v>157</v>
      </c>
      <c r="H1123" s="9" t="s">
        <v>165</v>
      </c>
      <c r="L1123" s="9" t="s">
        <v>163</v>
      </c>
      <c r="M1123" s="9" t="s">
        <v>165</v>
      </c>
      <c r="R1123" s="9" t="s">
        <v>163</v>
      </c>
      <c r="S1123" s="9" t="s">
        <v>165</v>
      </c>
      <c r="U1123" s="9" t="s">
        <v>163</v>
      </c>
    </row>
    <row r="1124" spans="1:24" x14ac:dyDescent="0.2">
      <c r="A1124" s="9">
        <v>424569</v>
      </c>
      <c r="B1124" s="9" t="s">
        <v>157</v>
      </c>
      <c r="D1124" s="9" t="s">
        <v>167</v>
      </c>
      <c r="G1124" s="9" t="s">
        <v>167</v>
      </c>
      <c r="J1124" s="9" t="s">
        <v>167</v>
      </c>
      <c r="K1124" s="9" t="s">
        <v>167</v>
      </c>
      <c r="O1124" s="9" t="s">
        <v>165</v>
      </c>
      <c r="U1124" s="9" t="s">
        <v>163</v>
      </c>
      <c r="V1124" s="9" t="s">
        <v>163</v>
      </c>
      <c r="W1124" s="9" t="s">
        <v>163</v>
      </c>
    </row>
    <row r="1125" spans="1:24" x14ac:dyDescent="0.2">
      <c r="A1125" s="9">
        <v>424570</v>
      </c>
      <c r="B1125" s="9" t="s">
        <v>157</v>
      </c>
      <c r="E1125" s="9" t="s">
        <v>167</v>
      </c>
      <c r="F1125" s="9" t="s">
        <v>165</v>
      </c>
      <c r="K1125" s="9" t="s">
        <v>165</v>
      </c>
      <c r="N1125" s="9" t="s">
        <v>163</v>
      </c>
      <c r="O1125" s="9" t="s">
        <v>163</v>
      </c>
      <c r="P1125" s="9" t="s">
        <v>163</v>
      </c>
      <c r="Q1125" s="9" t="s">
        <v>163</v>
      </c>
      <c r="R1125" s="9" t="s">
        <v>163</v>
      </c>
      <c r="S1125" s="9" t="s">
        <v>163</v>
      </c>
      <c r="T1125" s="9" t="s">
        <v>163</v>
      </c>
      <c r="U1125" s="9" t="s">
        <v>163</v>
      </c>
      <c r="V1125" s="9" t="s">
        <v>163</v>
      </c>
      <c r="W1125" s="9" t="s">
        <v>163</v>
      </c>
      <c r="X1125" s="9" t="s">
        <v>163</v>
      </c>
    </row>
    <row r="1126" spans="1:24" x14ac:dyDescent="0.2">
      <c r="A1126" s="9">
        <v>424576</v>
      </c>
      <c r="B1126" s="9" t="s">
        <v>157</v>
      </c>
      <c r="K1126" s="9" t="s">
        <v>167</v>
      </c>
      <c r="L1126" s="9" t="s">
        <v>165</v>
      </c>
      <c r="N1126" s="9" t="s">
        <v>165</v>
      </c>
      <c r="P1126" s="9" t="s">
        <v>167</v>
      </c>
      <c r="R1126" s="9" t="s">
        <v>165</v>
      </c>
      <c r="T1126" s="9" t="s">
        <v>163</v>
      </c>
      <c r="U1126" s="9" t="s">
        <v>163</v>
      </c>
    </row>
    <row r="1127" spans="1:24" x14ac:dyDescent="0.2">
      <c r="A1127" s="9">
        <v>424577</v>
      </c>
      <c r="B1127" s="9" t="s">
        <v>157</v>
      </c>
      <c r="F1127" s="9" t="s">
        <v>167</v>
      </c>
      <c r="J1127" s="9" t="s">
        <v>167</v>
      </c>
      <c r="K1127" s="9" t="s">
        <v>165</v>
      </c>
      <c r="L1127" s="9" t="s">
        <v>165</v>
      </c>
      <c r="O1127" s="9" t="s">
        <v>165</v>
      </c>
      <c r="P1127" s="9" t="s">
        <v>165</v>
      </c>
      <c r="R1127" s="9" t="s">
        <v>163</v>
      </c>
      <c r="U1127" s="9" t="s">
        <v>163</v>
      </c>
      <c r="V1127" s="9" t="s">
        <v>163</v>
      </c>
      <c r="W1127" s="9" t="s">
        <v>163</v>
      </c>
      <c r="X1127" s="9" t="s">
        <v>163</v>
      </c>
    </row>
    <row r="1128" spans="1:24" x14ac:dyDescent="0.2">
      <c r="A1128" s="9">
        <v>424578</v>
      </c>
      <c r="B1128" s="9" t="s">
        <v>157</v>
      </c>
      <c r="E1128" s="9" t="s">
        <v>165</v>
      </c>
      <c r="F1128" s="9" t="s">
        <v>165</v>
      </c>
      <c r="K1128" s="9" t="s">
        <v>163</v>
      </c>
      <c r="N1128" s="9" t="s">
        <v>163</v>
      </c>
      <c r="P1128" s="9" t="s">
        <v>165</v>
      </c>
      <c r="Q1128" s="9" t="s">
        <v>163</v>
      </c>
      <c r="R1128" s="9" t="s">
        <v>167</v>
      </c>
      <c r="T1128" s="9" t="s">
        <v>163</v>
      </c>
      <c r="U1128" s="9" t="s">
        <v>163</v>
      </c>
      <c r="V1128" s="9" t="s">
        <v>163</v>
      </c>
      <c r="W1128" s="9" t="s">
        <v>165</v>
      </c>
    </row>
    <row r="1129" spans="1:24" x14ac:dyDescent="0.2">
      <c r="A1129" s="9">
        <v>424579</v>
      </c>
      <c r="B1129" s="9" t="s">
        <v>157</v>
      </c>
      <c r="I1129" s="9" t="s">
        <v>163</v>
      </c>
      <c r="N1129" s="9" t="s">
        <v>165</v>
      </c>
      <c r="T1129" s="9" t="s">
        <v>163</v>
      </c>
      <c r="U1129" s="9" t="s">
        <v>165</v>
      </c>
      <c r="V1129" s="9" t="s">
        <v>165</v>
      </c>
      <c r="W1129" s="9" t="s">
        <v>165</v>
      </c>
    </row>
    <row r="1130" spans="1:24" x14ac:dyDescent="0.2">
      <c r="A1130" s="9">
        <v>424597</v>
      </c>
      <c r="B1130" s="9" t="s">
        <v>157</v>
      </c>
      <c r="J1130" s="9" t="s">
        <v>167</v>
      </c>
      <c r="L1130" s="9" t="s">
        <v>163</v>
      </c>
      <c r="M1130" s="9" t="s">
        <v>167</v>
      </c>
      <c r="N1130" s="9" t="s">
        <v>167</v>
      </c>
      <c r="O1130" s="9" t="s">
        <v>165</v>
      </c>
      <c r="R1130" s="9" t="s">
        <v>165</v>
      </c>
      <c r="T1130" s="9" t="s">
        <v>167</v>
      </c>
      <c r="U1130" s="9" t="s">
        <v>163</v>
      </c>
      <c r="V1130" s="9" t="s">
        <v>163</v>
      </c>
      <c r="W1130" s="9" t="s">
        <v>165</v>
      </c>
    </row>
    <row r="1131" spans="1:24" x14ac:dyDescent="0.2">
      <c r="A1131" s="9">
        <v>424607</v>
      </c>
      <c r="B1131" s="9" t="s">
        <v>157</v>
      </c>
      <c r="H1131" s="9" t="s">
        <v>165</v>
      </c>
      <c r="K1131" s="9" t="s">
        <v>167</v>
      </c>
      <c r="L1131" s="9" t="s">
        <v>165</v>
      </c>
      <c r="N1131" s="9" t="s">
        <v>167</v>
      </c>
      <c r="P1131" s="9" t="s">
        <v>167</v>
      </c>
      <c r="R1131" s="9" t="s">
        <v>165</v>
      </c>
      <c r="S1131" s="9" t="s">
        <v>167</v>
      </c>
      <c r="T1131" s="9" t="s">
        <v>167</v>
      </c>
      <c r="W1131" s="9" t="s">
        <v>167</v>
      </c>
    </row>
    <row r="1132" spans="1:24" x14ac:dyDescent="0.2">
      <c r="A1132" s="9">
        <v>424620</v>
      </c>
      <c r="B1132" s="9" t="s">
        <v>157</v>
      </c>
      <c r="N1132" s="9" t="s">
        <v>165</v>
      </c>
      <c r="O1132" s="9" t="s">
        <v>163</v>
      </c>
      <c r="P1132" s="9" t="s">
        <v>163</v>
      </c>
      <c r="Q1132" s="9" t="s">
        <v>165</v>
      </c>
      <c r="R1132" s="9" t="s">
        <v>163</v>
      </c>
      <c r="S1132" s="9" t="s">
        <v>163</v>
      </c>
      <c r="T1132" s="9" t="s">
        <v>163</v>
      </c>
      <c r="U1132" s="9" t="s">
        <v>163</v>
      </c>
      <c r="V1132" s="9" t="s">
        <v>163</v>
      </c>
      <c r="W1132" s="9" t="s">
        <v>163</v>
      </c>
      <c r="X1132" s="9" t="s">
        <v>163</v>
      </c>
    </row>
    <row r="1133" spans="1:24" x14ac:dyDescent="0.2">
      <c r="A1133" s="9">
        <v>424624</v>
      </c>
      <c r="B1133" s="9" t="s">
        <v>157</v>
      </c>
      <c r="K1133" s="9" t="s">
        <v>167</v>
      </c>
      <c r="N1133" s="9" t="s">
        <v>167</v>
      </c>
      <c r="P1133" s="9" t="s">
        <v>167</v>
      </c>
      <c r="Q1133" s="9" t="s">
        <v>167</v>
      </c>
      <c r="R1133" s="9" t="s">
        <v>167</v>
      </c>
      <c r="S1133" s="9" t="s">
        <v>167</v>
      </c>
      <c r="T1133" s="9" t="s">
        <v>167</v>
      </c>
      <c r="U1133" s="9" t="s">
        <v>165</v>
      </c>
      <c r="W1133" s="9" t="s">
        <v>167</v>
      </c>
      <c r="X1133" s="9" t="s">
        <v>167</v>
      </c>
    </row>
    <row r="1134" spans="1:24" x14ac:dyDescent="0.2">
      <c r="A1134" s="9">
        <v>424643</v>
      </c>
      <c r="B1134" s="9" t="s">
        <v>157</v>
      </c>
      <c r="E1134" s="9" t="s">
        <v>167</v>
      </c>
      <c r="G1134" s="9" t="s">
        <v>167</v>
      </c>
      <c r="K1134" s="9" t="s">
        <v>167</v>
      </c>
      <c r="L1134" s="9" t="s">
        <v>167</v>
      </c>
      <c r="N1134" s="9" t="s">
        <v>163</v>
      </c>
      <c r="P1134" s="9" t="s">
        <v>163</v>
      </c>
      <c r="Q1134" s="9" t="s">
        <v>165</v>
      </c>
      <c r="R1134" s="9" t="s">
        <v>163</v>
      </c>
      <c r="S1134" s="9" t="s">
        <v>165</v>
      </c>
      <c r="T1134" s="9" t="s">
        <v>163</v>
      </c>
      <c r="U1134" s="9" t="s">
        <v>163</v>
      </c>
      <c r="V1134" s="9" t="s">
        <v>163</v>
      </c>
      <c r="W1134" s="9" t="s">
        <v>163</v>
      </c>
      <c r="X1134" s="9" t="s">
        <v>163</v>
      </c>
    </row>
    <row r="1135" spans="1:24" x14ac:dyDescent="0.2">
      <c r="A1135" s="9">
        <v>424648</v>
      </c>
      <c r="B1135" s="9" t="s">
        <v>157</v>
      </c>
      <c r="L1135" s="9" t="s">
        <v>167</v>
      </c>
      <c r="N1135" s="9" t="s">
        <v>167</v>
      </c>
      <c r="P1135" s="9" t="s">
        <v>167</v>
      </c>
      <c r="R1135" s="9" t="s">
        <v>165</v>
      </c>
      <c r="V1135" s="9" t="s">
        <v>165</v>
      </c>
      <c r="X1135" s="9" t="s">
        <v>165</v>
      </c>
    </row>
    <row r="1136" spans="1:24" x14ac:dyDescent="0.2">
      <c r="A1136" s="9">
        <v>424651</v>
      </c>
      <c r="B1136" s="9" t="s">
        <v>157</v>
      </c>
      <c r="I1136" s="9" t="s">
        <v>165</v>
      </c>
      <c r="K1136" s="9" t="s">
        <v>167</v>
      </c>
      <c r="L1136" s="9" t="s">
        <v>165</v>
      </c>
      <c r="N1136" s="9" t="s">
        <v>165</v>
      </c>
      <c r="O1136" s="9" t="s">
        <v>167</v>
      </c>
      <c r="P1136" s="9" t="s">
        <v>167</v>
      </c>
      <c r="Q1136" s="9" t="s">
        <v>163</v>
      </c>
      <c r="R1136" s="9" t="s">
        <v>163</v>
      </c>
      <c r="T1136" s="9" t="s">
        <v>163</v>
      </c>
      <c r="V1136" s="9" t="s">
        <v>163</v>
      </c>
      <c r="X1136" s="9" t="s">
        <v>167</v>
      </c>
    </row>
    <row r="1137" spans="1:24" x14ac:dyDescent="0.2">
      <c r="A1137" s="9">
        <v>424658</v>
      </c>
      <c r="B1137" s="9" t="s">
        <v>157</v>
      </c>
      <c r="K1137" s="9" t="s">
        <v>167</v>
      </c>
      <c r="N1137" s="9" t="s">
        <v>165</v>
      </c>
      <c r="R1137" s="9" t="s">
        <v>163</v>
      </c>
      <c r="T1137" s="9" t="s">
        <v>163</v>
      </c>
      <c r="U1137" s="9" t="s">
        <v>163</v>
      </c>
      <c r="V1137" s="9" t="s">
        <v>165</v>
      </c>
      <c r="W1137" s="9" t="s">
        <v>165</v>
      </c>
    </row>
    <row r="1138" spans="1:24" x14ac:dyDescent="0.2">
      <c r="A1138" s="9">
        <v>424661</v>
      </c>
      <c r="B1138" s="9" t="s">
        <v>157</v>
      </c>
      <c r="K1138" s="9" t="s">
        <v>167</v>
      </c>
      <c r="N1138" s="9" t="s">
        <v>165</v>
      </c>
      <c r="P1138" s="9" t="s">
        <v>167</v>
      </c>
      <c r="R1138" s="9" t="s">
        <v>165</v>
      </c>
      <c r="U1138" s="9" t="s">
        <v>167</v>
      </c>
    </row>
    <row r="1139" spans="1:24" x14ac:dyDescent="0.2">
      <c r="A1139" s="9">
        <v>424668</v>
      </c>
      <c r="B1139" s="9" t="s">
        <v>157</v>
      </c>
      <c r="J1139" s="9" t="s">
        <v>165</v>
      </c>
      <c r="L1139" s="9" t="s">
        <v>163</v>
      </c>
      <c r="R1139" s="9" t="s">
        <v>163</v>
      </c>
      <c r="T1139" s="9" t="s">
        <v>163</v>
      </c>
      <c r="W1139" s="9" t="s">
        <v>163</v>
      </c>
    </row>
    <row r="1140" spans="1:24" x14ac:dyDescent="0.2">
      <c r="A1140" s="9">
        <v>424671</v>
      </c>
      <c r="B1140" s="9" t="s">
        <v>157</v>
      </c>
      <c r="D1140" s="9" t="s">
        <v>167</v>
      </c>
      <c r="G1140" s="9" t="s">
        <v>165</v>
      </c>
      <c r="K1140" s="9" t="s">
        <v>167</v>
      </c>
      <c r="O1140" s="9" t="s">
        <v>167</v>
      </c>
      <c r="R1140" s="9" t="s">
        <v>165</v>
      </c>
      <c r="U1140" s="9" t="s">
        <v>163</v>
      </c>
      <c r="V1140" s="9" t="s">
        <v>165</v>
      </c>
      <c r="W1140" s="9" t="s">
        <v>165</v>
      </c>
    </row>
    <row r="1141" spans="1:24" x14ac:dyDescent="0.2">
      <c r="A1141" s="9">
        <v>424682</v>
      </c>
      <c r="B1141" s="9" t="s">
        <v>157</v>
      </c>
      <c r="J1141" s="9" t="s">
        <v>165</v>
      </c>
      <c r="K1141" s="9" t="s">
        <v>165</v>
      </c>
      <c r="L1141" s="9" t="s">
        <v>165</v>
      </c>
      <c r="M1141" s="9" t="s">
        <v>165</v>
      </c>
      <c r="N1141" s="9" t="s">
        <v>163</v>
      </c>
      <c r="O1141" s="9" t="s">
        <v>163</v>
      </c>
      <c r="R1141" s="9" t="s">
        <v>163</v>
      </c>
      <c r="T1141" s="9" t="s">
        <v>163</v>
      </c>
      <c r="U1141" s="9" t="s">
        <v>163</v>
      </c>
      <c r="V1141" s="9" t="s">
        <v>163</v>
      </c>
      <c r="W1141" s="9" t="s">
        <v>163</v>
      </c>
    </row>
    <row r="1142" spans="1:24" x14ac:dyDescent="0.2">
      <c r="A1142" s="9">
        <v>424684</v>
      </c>
      <c r="B1142" s="9" t="s">
        <v>157</v>
      </c>
      <c r="J1142" s="9" t="s">
        <v>163</v>
      </c>
      <c r="L1142" s="9" t="s">
        <v>163</v>
      </c>
      <c r="M1142" s="9" t="s">
        <v>165</v>
      </c>
      <c r="R1142" s="9" t="s">
        <v>163</v>
      </c>
      <c r="T1142" s="9" t="s">
        <v>163</v>
      </c>
      <c r="U1142" s="9" t="s">
        <v>163</v>
      </c>
      <c r="V1142" s="9" t="s">
        <v>163</v>
      </c>
      <c r="W1142" s="9" t="s">
        <v>163</v>
      </c>
    </row>
    <row r="1143" spans="1:24" x14ac:dyDescent="0.2">
      <c r="A1143" s="9">
        <v>424685</v>
      </c>
      <c r="B1143" s="9" t="s">
        <v>157</v>
      </c>
      <c r="I1143" s="9" t="s">
        <v>167</v>
      </c>
      <c r="N1143" s="9" t="s">
        <v>167</v>
      </c>
      <c r="Q1143" s="9" t="s">
        <v>167</v>
      </c>
      <c r="R1143" s="9" t="s">
        <v>167</v>
      </c>
      <c r="T1143" s="9" t="s">
        <v>167</v>
      </c>
      <c r="V1143" s="9" t="s">
        <v>167</v>
      </c>
      <c r="X1143" s="9" t="s">
        <v>165</v>
      </c>
    </row>
    <row r="1144" spans="1:24" x14ac:dyDescent="0.2">
      <c r="A1144" s="9">
        <v>424687</v>
      </c>
      <c r="B1144" s="9" t="s">
        <v>157</v>
      </c>
      <c r="G1144" s="9" t="s">
        <v>167</v>
      </c>
      <c r="L1144" s="9" t="s">
        <v>167</v>
      </c>
      <c r="N1144" s="9" t="s">
        <v>167</v>
      </c>
      <c r="R1144" s="9" t="s">
        <v>165</v>
      </c>
      <c r="S1144" s="9" t="s">
        <v>167</v>
      </c>
      <c r="T1144" s="9" t="s">
        <v>167</v>
      </c>
      <c r="U1144" s="9" t="s">
        <v>167</v>
      </c>
      <c r="V1144" s="9" t="s">
        <v>167</v>
      </c>
      <c r="W1144" s="9" t="s">
        <v>167</v>
      </c>
    </row>
    <row r="1145" spans="1:24" x14ac:dyDescent="0.2">
      <c r="A1145" s="9">
        <v>424689</v>
      </c>
      <c r="B1145" s="9" t="s">
        <v>157</v>
      </c>
      <c r="N1145" s="9" t="s">
        <v>163</v>
      </c>
      <c r="P1145" s="9" t="s">
        <v>167</v>
      </c>
      <c r="T1145" s="9" t="s">
        <v>165</v>
      </c>
      <c r="V1145" s="9" t="s">
        <v>165</v>
      </c>
      <c r="W1145" s="9" t="s">
        <v>165</v>
      </c>
    </row>
    <row r="1146" spans="1:24" x14ac:dyDescent="0.2">
      <c r="A1146" s="9">
        <v>424694</v>
      </c>
      <c r="B1146" s="9" t="s">
        <v>157</v>
      </c>
      <c r="K1146" s="9" t="s">
        <v>167</v>
      </c>
      <c r="N1146" s="9" t="s">
        <v>167</v>
      </c>
      <c r="P1146" s="9" t="s">
        <v>167</v>
      </c>
      <c r="Q1146" s="9" t="s">
        <v>167</v>
      </c>
      <c r="R1146" s="9" t="s">
        <v>167</v>
      </c>
      <c r="T1146" s="9" t="s">
        <v>167</v>
      </c>
      <c r="V1146" s="9" t="s">
        <v>167</v>
      </c>
      <c r="W1146" s="9" t="s">
        <v>167</v>
      </c>
    </row>
    <row r="1147" spans="1:24" x14ac:dyDescent="0.2">
      <c r="A1147" s="9">
        <v>424703</v>
      </c>
      <c r="B1147" s="9" t="s">
        <v>157</v>
      </c>
      <c r="F1147" s="9" t="s">
        <v>165</v>
      </c>
      <c r="J1147" s="9" t="s">
        <v>165</v>
      </c>
      <c r="K1147" s="9" t="s">
        <v>163</v>
      </c>
      <c r="L1147" s="9" t="s">
        <v>163</v>
      </c>
      <c r="N1147" s="9" t="s">
        <v>163</v>
      </c>
      <c r="O1147" s="9" t="s">
        <v>163</v>
      </c>
      <c r="R1147" s="9" t="s">
        <v>163</v>
      </c>
      <c r="T1147" s="9" t="s">
        <v>163</v>
      </c>
      <c r="U1147" s="9" t="s">
        <v>163</v>
      </c>
      <c r="V1147" s="9" t="s">
        <v>163</v>
      </c>
      <c r="W1147" s="9" t="s">
        <v>163</v>
      </c>
    </row>
    <row r="1148" spans="1:24" x14ac:dyDescent="0.2">
      <c r="A1148" s="9">
        <v>424705</v>
      </c>
      <c r="B1148" s="9" t="s">
        <v>157</v>
      </c>
      <c r="D1148" s="9" t="s">
        <v>167</v>
      </c>
      <c r="G1148" s="9" t="s">
        <v>167</v>
      </c>
      <c r="J1148" s="9" t="s">
        <v>167</v>
      </c>
      <c r="L1148" s="9" t="s">
        <v>165</v>
      </c>
      <c r="N1148" s="9" t="s">
        <v>165</v>
      </c>
      <c r="O1148" s="9" t="s">
        <v>165</v>
      </c>
      <c r="P1148" s="9" t="s">
        <v>165</v>
      </c>
      <c r="Q1148" s="9" t="s">
        <v>165</v>
      </c>
      <c r="R1148" s="9" t="s">
        <v>163</v>
      </c>
      <c r="S1148" s="9" t="s">
        <v>165</v>
      </c>
      <c r="T1148" s="9" t="s">
        <v>163</v>
      </c>
      <c r="U1148" s="9" t="s">
        <v>163</v>
      </c>
      <c r="V1148" s="9" t="s">
        <v>163</v>
      </c>
      <c r="W1148" s="9" t="s">
        <v>163</v>
      </c>
      <c r="X1148" s="9" t="s">
        <v>163</v>
      </c>
    </row>
    <row r="1149" spans="1:24" x14ac:dyDescent="0.2">
      <c r="A1149" s="9">
        <v>424708</v>
      </c>
      <c r="B1149" s="9" t="s">
        <v>157</v>
      </c>
      <c r="D1149" s="9" t="s">
        <v>167</v>
      </c>
      <c r="E1149" s="9" t="s">
        <v>167</v>
      </c>
      <c r="F1149" s="9" t="s">
        <v>167</v>
      </c>
      <c r="M1149" s="9" t="s">
        <v>167</v>
      </c>
      <c r="O1149" s="9" t="s">
        <v>167</v>
      </c>
      <c r="R1149" s="9" t="s">
        <v>167</v>
      </c>
      <c r="U1149" s="9" t="s">
        <v>163</v>
      </c>
      <c r="V1149" s="9" t="s">
        <v>167</v>
      </c>
      <c r="W1149" s="9" t="s">
        <v>163</v>
      </c>
    </row>
    <row r="1150" spans="1:24" x14ac:dyDescent="0.2">
      <c r="A1150" s="9">
        <v>424714</v>
      </c>
      <c r="B1150" s="9" t="s">
        <v>157</v>
      </c>
      <c r="C1150" s="9" t="s">
        <v>167</v>
      </c>
      <c r="I1150" s="9" t="s">
        <v>163</v>
      </c>
      <c r="J1150" s="9" t="s">
        <v>167</v>
      </c>
      <c r="L1150" s="9" t="s">
        <v>165</v>
      </c>
      <c r="N1150" s="9" t="s">
        <v>163</v>
      </c>
      <c r="O1150" s="9" t="s">
        <v>165</v>
      </c>
      <c r="P1150" s="9" t="s">
        <v>165</v>
      </c>
      <c r="Q1150" s="9" t="s">
        <v>163</v>
      </c>
      <c r="R1150" s="9" t="s">
        <v>163</v>
      </c>
      <c r="T1150" s="9" t="s">
        <v>163</v>
      </c>
      <c r="U1150" s="9" t="s">
        <v>163</v>
      </c>
      <c r="V1150" s="9" t="s">
        <v>163</v>
      </c>
      <c r="W1150" s="9" t="s">
        <v>163</v>
      </c>
      <c r="X1150" s="9" t="s">
        <v>163</v>
      </c>
    </row>
    <row r="1151" spans="1:24" x14ac:dyDescent="0.2">
      <c r="A1151" s="9">
        <v>424716</v>
      </c>
      <c r="B1151" s="9" t="s">
        <v>157</v>
      </c>
      <c r="L1151" s="9" t="s">
        <v>163</v>
      </c>
      <c r="N1151" s="9" t="s">
        <v>167</v>
      </c>
      <c r="R1151" s="9" t="s">
        <v>163</v>
      </c>
      <c r="T1151" s="9" t="s">
        <v>163</v>
      </c>
      <c r="V1151" s="9" t="s">
        <v>163</v>
      </c>
      <c r="W1151" s="9" t="s">
        <v>163</v>
      </c>
      <c r="X1151" s="9" t="s">
        <v>167</v>
      </c>
    </row>
    <row r="1152" spans="1:24" x14ac:dyDescent="0.2">
      <c r="A1152" s="9">
        <v>424717</v>
      </c>
      <c r="B1152" s="9" t="s">
        <v>157</v>
      </c>
      <c r="D1152" s="9" t="s">
        <v>167</v>
      </c>
      <c r="E1152" s="9" t="s">
        <v>167</v>
      </c>
      <c r="L1152" s="9" t="s">
        <v>165</v>
      </c>
      <c r="N1152" s="9" t="s">
        <v>163</v>
      </c>
      <c r="O1152" s="9" t="s">
        <v>163</v>
      </c>
      <c r="P1152" s="9" t="s">
        <v>163</v>
      </c>
      <c r="Q1152" s="9" t="s">
        <v>165</v>
      </c>
      <c r="R1152" s="9" t="s">
        <v>163</v>
      </c>
      <c r="S1152" s="9" t="s">
        <v>163</v>
      </c>
      <c r="T1152" s="9" t="s">
        <v>163</v>
      </c>
      <c r="U1152" s="9" t="s">
        <v>163</v>
      </c>
      <c r="V1152" s="9" t="s">
        <v>163</v>
      </c>
      <c r="W1152" s="9" t="s">
        <v>163</v>
      </c>
      <c r="X1152" s="9" t="s">
        <v>163</v>
      </c>
    </row>
    <row r="1153" spans="1:24" x14ac:dyDescent="0.2">
      <c r="A1153" s="9">
        <v>424730</v>
      </c>
      <c r="B1153" s="9" t="s">
        <v>157</v>
      </c>
      <c r="D1153" s="9" t="s">
        <v>167</v>
      </c>
      <c r="G1153" s="9" t="s">
        <v>163</v>
      </c>
      <c r="K1153" s="9" t="s">
        <v>167</v>
      </c>
      <c r="L1153" s="9" t="s">
        <v>167</v>
      </c>
      <c r="N1153" s="9" t="s">
        <v>165</v>
      </c>
      <c r="P1153" s="9" t="s">
        <v>165</v>
      </c>
      <c r="Q1153" s="9" t="s">
        <v>163</v>
      </c>
      <c r="R1153" s="9" t="s">
        <v>163</v>
      </c>
      <c r="S1153" s="9" t="s">
        <v>163</v>
      </c>
      <c r="T1153" s="9" t="s">
        <v>163</v>
      </c>
      <c r="U1153" s="9" t="s">
        <v>163</v>
      </c>
      <c r="V1153" s="9" t="s">
        <v>163</v>
      </c>
      <c r="W1153" s="9" t="s">
        <v>163</v>
      </c>
      <c r="X1153" s="9" t="s">
        <v>163</v>
      </c>
    </row>
    <row r="1154" spans="1:24" x14ac:dyDescent="0.2">
      <c r="A1154" s="9">
        <v>424743</v>
      </c>
      <c r="B1154" s="9" t="s">
        <v>157</v>
      </c>
      <c r="H1154" s="9" t="s">
        <v>167</v>
      </c>
      <c r="J1154" s="9" t="s">
        <v>167</v>
      </c>
      <c r="K1154" s="9" t="s">
        <v>167</v>
      </c>
      <c r="L1154" s="9" t="s">
        <v>163</v>
      </c>
      <c r="N1154" s="9" t="s">
        <v>165</v>
      </c>
      <c r="Q1154" s="9" t="s">
        <v>165</v>
      </c>
      <c r="R1154" s="9" t="s">
        <v>163</v>
      </c>
      <c r="S1154" s="9" t="s">
        <v>163</v>
      </c>
      <c r="T1154" s="9" t="s">
        <v>163</v>
      </c>
      <c r="U1154" s="9" t="s">
        <v>163</v>
      </c>
      <c r="V1154" s="9" t="s">
        <v>163</v>
      </c>
      <c r="W1154" s="9" t="s">
        <v>163</v>
      </c>
      <c r="X1154" s="9" t="s">
        <v>163</v>
      </c>
    </row>
    <row r="1155" spans="1:24" x14ac:dyDescent="0.2">
      <c r="A1155" s="9">
        <v>424744</v>
      </c>
      <c r="B1155" s="9" t="s">
        <v>157</v>
      </c>
      <c r="N1155" s="9" t="s">
        <v>167</v>
      </c>
      <c r="P1155" s="9" t="s">
        <v>167</v>
      </c>
      <c r="Q1155" s="9" t="s">
        <v>167</v>
      </c>
      <c r="R1155" s="9" t="s">
        <v>167</v>
      </c>
      <c r="T1155" s="9" t="s">
        <v>163</v>
      </c>
      <c r="U1155" s="9" t="s">
        <v>167</v>
      </c>
      <c r="V1155" s="9" t="s">
        <v>167</v>
      </c>
    </row>
    <row r="1156" spans="1:24" x14ac:dyDescent="0.2">
      <c r="A1156" s="9">
        <v>424750</v>
      </c>
      <c r="B1156" s="9" t="s">
        <v>157</v>
      </c>
      <c r="F1156" s="9" t="s">
        <v>167</v>
      </c>
      <c r="J1156" s="9" t="s">
        <v>165</v>
      </c>
      <c r="K1156" s="9" t="s">
        <v>165</v>
      </c>
      <c r="L1156" s="9" t="s">
        <v>163</v>
      </c>
      <c r="N1156" s="9" t="s">
        <v>163</v>
      </c>
      <c r="O1156" s="9" t="s">
        <v>163</v>
      </c>
      <c r="P1156" s="9" t="s">
        <v>163</v>
      </c>
      <c r="Q1156" s="9" t="s">
        <v>163</v>
      </c>
      <c r="R1156" s="9" t="s">
        <v>163</v>
      </c>
      <c r="T1156" s="9" t="s">
        <v>163</v>
      </c>
      <c r="U1156" s="9" t="s">
        <v>163</v>
      </c>
      <c r="V1156" s="9" t="s">
        <v>163</v>
      </c>
      <c r="W1156" s="9" t="s">
        <v>163</v>
      </c>
    </row>
    <row r="1157" spans="1:24" x14ac:dyDescent="0.2">
      <c r="A1157" s="9">
        <v>424752</v>
      </c>
      <c r="B1157" s="9" t="s">
        <v>157</v>
      </c>
      <c r="K1157" s="9" t="s">
        <v>163</v>
      </c>
      <c r="L1157" s="9" t="s">
        <v>165</v>
      </c>
      <c r="N1157" s="9" t="s">
        <v>165</v>
      </c>
      <c r="O1157" s="9" t="s">
        <v>167</v>
      </c>
      <c r="Q1157" s="9" t="s">
        <v>167</v>
      </c>
      <c r="R1157" s="9" t="s">
        <v>163</v>
      </c>
      <c r="U1157" s="9" t="s">
        <v>163</v>
      </c>
      <c r="V1157" s="9" t="s">
        <v>163</v>
      </c>
      <c r="W1157" s="9" t="s">
        <v>163</v>
      </c>
      <c r="X1157" s="9" t="s">
        <v>167</v>
      </c>
    </row>
    <row r="1158" spans="1:24" x14ac:dyDescent="0.2">
      <c r="A1158" s="9">
        <v>424757</v>
      </c>
      <c r="B1158" s="9" t="s">
        <v>157</v>
      </c>
      <c r="E1158" s="9" t="s">
        <v>167</v>
      </c>
      <c r="F1158" s="9" t="s">
        <v>167</v>
      </c>
      <c r="K1158" s="9" t="s">
        <v>163</v>
      </c>
      <c r="N1158" s="9" t="s">
        <v>167</v>
      </c>
      <c r="O1158" s="9" t="s">
        <v>167</v>
      </c>
      <c r="R1158" s="9" t="s">
        <v>167</v>
      </c>
      <c r="T1158" s="9" t="s">
        <v>167</v>
      </c>
      <c r="U1158" s="9" t="s">
        <v>167</v>
      </c>
      <c r="V1158" s="9" t="s">
        <v>167</v>
      </c>
      <c r="W1158" s="9" t="s">
        <v>165</v>
      </c>
    </row>
    <row r="1159" spans="1:24" x14ac:dyDescent="0.2">
      <c r="A1159" s="9">
        <v>424780</v>
      </c>
      <c r="B1159" s="9" t="s">
        <v>157</v>
      </c>
      <c r="J1159" s="9" t="s">
        <v>167</v>
      </c>
      <c r="M1159" s="9" t="s">
        <v>167</v>
      </c>
      <c r="N1159" s="9" t="s">
        <v>163</v>
      </c>
      <c r="O1159" s="9" t="s">
        <v>163</v>
      </c>
      <c r="P1159" s="9" t="s">
        <v>163</v>
      </c>
      <c r="Q1159" s="9" t="s">
        <v>163</v>
      </c>
      <c r="R1159" s="9" t="s">
        <v>163</v>
      </c>
      <c r="S1159" s="9" t="s">
        <v>163</v>
      </c>
      <c r="T1159" s="9" t="s">
        <v>163</v>
      </c>
      <c r="U1159" s="9" t="s">
        <v>163</v>
      </c>
      <c r="V1159" s="9" t="s">
        <v>163</v>
      </c>
      <c r="W1159" s="9" t="s">
        <v>163</v>
      </c>
      <c r="X1159" s="9" t="s">
        <v>163</v>
      </c>
    </row>
    <row r="1160" spans="1:24" x14ac:dyDescent="0.2">
      <c r="A1160" s="9">
        <v>424787</v>
      </c>
      <c r="B1160" s="9" t="s">
        <v>157</v>
      </c>
      <c r="E1160" s="9" t="s">
        <v>167</v>
      </c>
      <c r="H1160" s="9" t="s">
        <v>163</v>
      </c>
      <c r="L1160" s="9" t="s">
        <v>165</v>
      </c>
      <c r="N1160" s="9" t="s">
        <v>167</v>
      </c>
      <c r="P1160" s="9" t="s">
        <v>165</v>
      </c>
      <c r="R1160" s="9" t="s">
        <v>163</v>
      </c>
      <c r="S1160" s="9" t="s">
        <v>163</v>
      </c>
      <c r="T1160" s="9" t="s">
        <v>163</v>
      </c>
      <c r="V1160" s="9" t="s">
        <v>163</v>
      </c>
      <c r="W1160" s="9" t="s">
        <v>163</v>
      </c>
      <c r="X1160" s="9" t="s">
        <v>165</v>
      </c>
    </row>
    <row r="1161" spans="1:24" x14ac:dyDescent="0.2">
      <c r="A1161" s="9">
        <v>424794</v>
      </c>
      <c r="B1161" s="9" t="s">
        <v>157</v>
      </c>
      <c r="E1161" s="9" t="s">
        <v>167</v>
      </c>
      <c r="K1161" s="9" t="s">
        <v>165</v>
      </c>
      <c r="L1161" s="9" t="s">
        <v>163</v>
      </c>
      <c r="O1161" s="9" t="s">
        <v>165</v>
      </c>
      <c r="P1161" s="9" t="s">
        <v>165</v>
      </c>
      <c r="R1161" s="9" t="s">
        <v>163</v>
      </c>
      <c r="T1161" s="9" t="s">
        <v>167</v>
      </c>
      <c r="U1161" s="9" t="s">
        <v>163</v>
      </c>
      <c r="V1161" s="9" t="s">
        <v>163</v>
      </c>
      <c r="W1161" s="9" t="s">
        <v>163</v>
      </c>
    </row>
    <row r="1162" spans="1:24" x14ac:dyDescent="0.2">
      <c r="A1162" s="9">
        <v>424807</v>
      </c>
      <c r="B1162" s="9" t="s">
        <v>157</v>
      </c>
      <c r="D1162" s="9" t="s">
        <v>167</v>
      </c>
      <c r="N1162" s="9" t="s">
        <v>165</v>
      </c>
      <c r="O1162" s="9" t="s">
        <v>165</v>
      </c>
      <c r="P1162" s="9" t="s">
        <v>163</v>
      </c>
      <c r="Q1162" s="9" t="s">
        <v>165</v>
      </c>
      <c r="R1162" s="9" t="s">
        <v>163</v>
      </c>
      <c r="S1162" s="9" t="s">
        <v>163</v>
      </c>
      <c r="T1162" s="9" t="s">
        <v>163</v>
      </c>
      <c r="U1162" s="9" t="s">
        <v>163</v>
      </c>
      <c r="V1162" s="9" t="s">
        <v>163</v>
      </c>
      <c r="W1162" s="9" t="s">
        <v>163</v>
      </c>
      <c r="X1162" s="9" t="s">
        <v>163</v>
      </c>
    </row>
    <row r="1163" spans="1:24" x14ac:dyDescent="0.2">
      <c r="A1163" s="9">
        <v>424822</v>
      </c>
      <c r="B1163" s="9" t="s">
        <v>157</v>
      </c>
      <c r="C1163" s="9" t="s">
        <v>167</v>
      </c>
      <c r="I1163" s="9" t="s">
        <v>167</v>
      </c>
      <c r="L1163" s="9" t="s">
        <v>167</v>
      </c>
      <c r="N1163" s="9" t="s">
        <v>165</v>
      </c>
      <c r="P1163" s="9" t="s">
        <v>165</v>
      </c>
      <c r="R1163" s="9" t="s">
        <v>165</v>
      </c>
      <c r="S1163" s="9" t="s">
        <v>165</v>
      </c>
      <c r="T1163" s="9" t="s">
        <v>163</v>
      </c>
      <c r="U1163" s="9" t="s">
        <v>163</v>
      </c>
      <c r="V1163" s="9" t="s">
        <v>163</v>
      </c>
      <c r="W1163" s="9" t="s">
        <v>163</v>
      </c>
      <c r="X1163" s="9" t="s">
        <v>163</v>
      </c>
    </row>
    <row r="1164" spans="1:24" x14ac:dyDescent="0.2">
      <c r="A1164" s="9">
        <v>424825</v>
      </c>
      <c r="B1164" s="9" t="s">
        <v>157</v>
      </c>
      <c r="J1164" s="9" t="s">
        <v>163</v>
      </c>
      <c r="N1164" s="9" t="s">
        <v>163</v>
      </c>
      <c r="R1164" s="9" t="s">
        <v>163</v>
      </c>
      <c r="T1164" s="9" t="s">
        <v>163</v>
      </c>
      <c r="U1164" s="9" t="s">
        <v>163</v>
      </c>
      <c r="V1164" s="9" t="s">
        <v>163</v>
      </c>
      <c r="W1164" s="9" t="s">
        <v>163</v>
      </c>
    </row>
    <row r="1165" spans="1:24" x14ac:dyDescent="0.2">
      <c r="A1165" s="9">
        <v>424828</v>
      </c>
      <c r="B1165" s="9" t="s">
        <v>157</v>
      </c>
      <c r="D1165" s="9" t="s">
        <v>165</v>
      </c>
      <c r="G1165" s="9" t="s">
        <v>167</v>
      </c>
      <c r="H1165" s="9" t="s">
        <v>163</v>
      </c>
      <c r="L1165" s="9" t="s">
        <v>163</v>
      </c>
      <c r="P1165" s="9" t="s">
        <v>163</v>
      </c>
      <c r="R1165" s="9" t="s">
        <v>163</v>
      </c>
      <c r="S1165" s="9" t="s">
        <v>163</v>
      </c>
      <c r="T1165" s="9" t="s">
        <v>163</v>
      </c>
      <c r="X1165" s="9" t="s">
        <v>163</v>
      </c>
    </row>
    <row r="1166" spans="1:24" x14ac:dyDescent="0.2">
      <c r="A1166" s="9">
        <v>424830</v>
      </c>
      <c r="B1166" s="9" t="s">
        <v>157</v>
      </c>
      <c r="D1166" s="9" t="s">
        <v>167</v>
      </c>
      <c r="I1166" s="9" t="s">
        <v>167</v>
      </c>
      <c r="K1166" s="9" t="s">
        <v>165</v>
      </c>
      <c r="L1166" s="9" t="s">
        <v>163</v>
      </c>
      <c r="N1166" s="9" t="s">
        <v>163</v>
      </c>
      <c r="O1166" s="9" t="s">
        <v>165</v>
      </c>
      <c r="P1166" s="9" t="s">
        <v>163</v>
      </c>
      <c r="Q1166" s="9" t="s">
        <v>165</v>
      </c>
      <c r="R1166" s="9" t="s">
        <v>163</v>
      </c>
      <c r="S1166" s="9" t="s">
        <v>165</v>
      </c>
      <c r="T1166" s="9" t="s">
        <v>163</v>
      </c>
      <c r="U1166" s="9" t="s">
        <v>163</v>
      </c>
      <c r="V1166" s="9" t="s">
        <v>163</v>
      </c>
      <c r="W1166" s="9" t="s">
        <v>163</v>
      </c>
      <c r="X1166" s="9" t="s">
        <v>163</v>
      </c>
    </row>
    <row r="1167" spans="1:24" x14ac:dyDescent="0.2">
      <c r="A1167" s="9">
        <v>424831</v>
      </c>
      <c r="B1167" s="9" t="s">
        <v>157</v>
      </c>
      <c r="H1167" s="9" t="s">
        <v>165</v>
      </c>
      <c r="J1167" s="9" t="s">
        <v>165</v>
      </c>
      <c r="K1167" s="9" t="s">
        <v>167</v>
      </c>
      <c r="L1167" s="9" t="s">
        <v>165</v>
      </c>
      <c r="N1167" s="9" t="s">
        <v>163</v>
      </c>
      <c r="O1167" s="9" t="s">
        <v>163</v>
      </c>
      <c r="P1167" s="9" t="s">
        <v>163</v>
      </c>
      <c r="Q1167" s="9" t="s">
        <v>167</v>
      </c>
      <c r="R1167" s="9" t="s">
        <v>163</v>
      </c>
      <c r="S1167" s="9" t="s">
        <v>163</v>
      </c>
      <c r="T1167" s="9" t="s">
        <v>163</v>
      </c>
      <c r="U1167" s="9" t="s">
        <v>163</v>
      </c>
      <c r="W1167" s="9" t="s">
        <v>163</v>
      </c>
    </row>
    <row r="1168" spans="1:24" x14ac:dyDescent="0.2">
      <c r="A1168" s="9">
        <v>424838</v>
      </c>
      <c r="B1168" s="9" t="s">
        <v>157</v>
      </c>
      <c r="F1168" s="9" t="s">
        <v>167</v>
      </c>
      <c r="G1168" s="9" t="s">
        <v>167</v>
      </c>
      <c r="L1168" s="9" t="s">
        <v>163</v>
      </c>
      <c r="N1168" s="9" t="s">
        <v>163</v>
      </c>
      <c r="P1168" s="9" t="s">
        <v>163</v>
      </c>
      <c r="Q1168" s="9" t="s">
        <v>163</v>
      </c>
      <c r="R1168" s="9" t="s">
        <v>163</v>
      </c>
      <c r="S1168" s="9" t="s">
        <v>163</v>
      </c>
      <c r="T1168" s="9" t="s">
        <v>163</v>
      </c>
      <c r="U1168" s="9" t="s">
        <v>163</v>
      </c>
      <c r="V1168" s="9" t="s">
        <v>163</v>
      </c>
      <c r="W1168" s="9" t="s">
        <v>163</v>
      </c>
      <c r="X1168" s="9" t="s">
        <v>163</v>
      </c>
    </row>
    <row r="1169" spans="1:24" x14ac:dyDescent="0.2">
      <c r="A1169" s="9">
        <v>424853</v>
      </c>
      <c r="B1169" s="9" t="s">
        <v>157</v>
      </c>
      <c r="F1169" s="9" t="s">
        <v>167</v>
      </c>
      <c r="K1169" s="9" t="s">
        <v>167</v>
      </c>
      <c r="N1169" s="9" t="s">
        <v>167</v>
      </c>
      <c r="P1169" s="9" t="s">
        <v>167</v>
      </c>
      <c r="Q1169" s="9" t="s">
        <v>167</v>
      </c>
      <c r="R1169" s="9" t="s">
        <v>165</v>
      </c>
      <c r="T1169" s="9" t="s">
        <v>163</v>
      </c>
      <c r="U1169" s="9" t="s">
        <v>163</v>
      </c>
      <c r="V1169" s="9" t="s">
        <v>165</v>
      </c>
      <c r="W1169" s="9" t="s">
        <v>167</v>
      </c>
    </row>
    <row r="1170" spans="1:24" x14ac:dyDescent="0.2">
      <c r="A1170" s="9">
        <v>424871</v>
      </c>
      <c r="B1170" s="9" t="s">
        <v>157</v>
      </c>
      <c r="E1170" s="9" t="s">
        <v>167</v>
      </c>
      <c r="K1170" s="9" t="s">
        <v>163</v>
      </c>
      <c r="N1170" s="9" t="s">
        <v>165</v>
      </c>
      <c r="O1170" s="9" t="s">
        <v>165</v>
      </c>
      <c r="P1170" s="9" t="s">
        <v>165</v>
      </c>
      <c r="R1170" s="9" t="s">
        <v>165</v>
      </c>
      <c r="T1170" s="9" t="s">
        <v>163</v>
      </c>
      <c r="U1170" s="9" t="s">
        <v>163</v>
      </c>
      <c r="V1170" s="9" t="s">
        <v>163</v>
      </c>
      <c r="W1170" s="9" t="s">
        <v>163</v>
      </c>
      <c r="X1170" s="9" t="s">
        <v>163</v>
      </c>
    </row>
    <row r="1171" spans="1:24" x14ac:dyDescent="0.2">
      <c r="A1171" s="9">
        <v>424874</v>
      </c>
      <c r="B1171" s="9" t="s">
        <v>157</v>
      </c>
      <c r="J1171" s="9" t="s">
        <v>163</v>
      </c>
      <c r="L1171" s="9" t="s">
        <v>163</v>
      </c>
      <c r="M1171" s="9" t="s">
        <v>165</v>
      </c>
      <c r="O1171" s="9" t="s">
        <v>163</v>
      </c>
      <c r="P1171" s="9" t="s">
        <v>163</v>
      </c>
      <c r="Q1171" s="9" t="s">
        <v>163</v>
      </c>
      <c r="R1171" s="9" t="s">
        <v>163</v>
      </c>
      <c r="U1171" s="9" t="s">
        <v>163</v>
      </c>
      <c r="V1171" s="9" t="s">
        <v>163</v>
      </c>
      <c r="W1171" s="9" t="s">
        <v>163</v>
      </c>
      <c r="X1171" s="9" t="s">
        <v>163</v>
      </c>
    </row>
    <row r="1172" spans="1:24" x14ac:dyDescent="0.2">
      <c r="A1172" s="9">
        <v>424875</v>
      </c>
      <c r="B1172" s="9" t="s">
        <v>157</v>
      </c>
      <c r="J1172" s="9" t="s">
        <v>167</v>
      </c>
      <c r="K1172" s="9" t="s">
        <v>165</v>
      </c>
      <c r="L1172" s="9" t="s">
        <v>163</v>
      </c>
      <c r="M1172" s="9" t="s">
        <v>163</v>
      </c>
      <c r="O1172" s="9" t="s">
        <v>163</v>
      </c>
      <c r="P1172" s="9" t="s">
        <v>163</v>
      </c>
      <c r="Q1172" s="9" t="s">
        <v>163</v>
      </c>
      <c r="R1172" s="9" t="s">
        <v>163</v>
      </c>
      <c r="S1172" s="9" t="s">
        <v>163</v>
      </c>
      <c r="T1172" s="9" t="s">
        <v>163</v>
      </c>
      <c r="U1172" s="9" t="s">
        <v>163</v>
      </c>
      <c r="V1172" s="9" t="s">
        <v>163</v>
      </c>
      <c r="W1172" s="9" t="s">
        <v>163</v>
      </c>
      <c r="X1172" s="9" t="s">
        <v>163</v>
      </c>
    </row>
    <row r="1173" spans="1:24" x14ac:dyDescent="0.2">
      <c r="A1173" s="9">
        <v>424884</v>
      </c>
      <c r="B1173" s="9" t="s">
        <v>157</v>
      </c>
      <c r="J1173" s="9" t="s">
        <v>167</v>
      </c>
      <c r="L1173" s="9" t="s">
        <v>165</v>
      </c>
      <c r="R1173" s="9" t="s">
        <v>165</v>
      </c>
      <c r="V1173" s="9" t="s">
        <v>167</v>
      </c>
      <c r="W1173" s="9" t="s">
        <v>167</v>
      </c>
      <c r="X1173" s="9" t="s">
        <v>167</v>
      </c>
    </row>
    <row r="1174" spans="1:24" x14ac:dyDescent="0.2">
      <c r="A1174" s="9">
        <v>424891</v>
      </c>
      <c r="B1174" s="9" t="s">
        <v>157</v>
      </c>
      <c r="C1174" s="9" t="s">
        <v>167</v>
      </c>
      <c r="F1174" s="9" t="s">
        <v>167</v>
      </c>
      <c r="I1174" s="9" t="s">
        <v>167</v>
      </c>
      <c r="K1174" s="9" t="s">
        <v>167</v>
      </c>
      <c r="N1174" s="9" t="s">
        <v>163</v>
      </c>
      <c r="O1174" s="9" t="s">
        <v>165</v>
      </c>
      <c r="P1174" s="9" t="s">
        <v>165</v>
      </c>
      <c r="Q1174" s="9" t="s">
        <v>165</v>
      </c>
      <c r="R1174" s="9" t="s">
        <v>163</v>
      </c>
      <c r="S1174" s="9" t="s">
        <v>167</v>
      </c>
      <c r="T1174" s="9" t="s">
        <v>163</v>
      </c>
      <c r="U1174" s="9" t="s">
        <v>163</v>
      </c>
      <c r="V1174" s="9" t="s">
        <v>163</v>
      </c>
      <c r="W1174" s="9" t="s">
        <v>167</v>
      </c>
      <c r="X1174" s="9" t="s">
        <v>165</v>
      </c>
    </row>
    <row r="1175" spans="1:24" x14ac:dyDescent="0.2">
      <c r="A1175" s="9">
        <v>424895</v>
      </c>
      <c r="B1175" s="9" t="s">
        <v>157</v>
      </c>
      <c r="F1175" s="9" t="s">
        <v>167</v>
      </c>
      <c r="N1175" s="9" t="s">
        <v>163</v>
      </c>
      <c r="O1175" s="9" t="s">
        <v>163</v>
      </c>
      <c r="P1175" s="9" t="s">
        <v>165</v>
      </c>
      <c r="R1175" s="9" t="s">
        <v>163</v>
      </c>
      <c r="T1175" s="9" t="s">
        <v>163</v>
      </c>
      <c r="U1175" s="9" t="s">
        <v>163</v>
      </c>
      <c r="V1175" s="9" t="s">
        <v>163</v>
      </c>
      <c r="W1175" s="9" t="s">
        <v>163</v>
      </c>
      <c r="X1175" s="9" t="s">
        <v>163</v>
      </c>
    </row>
    <row r="1176" spans="1:24" x14ac:dyDescent="0.2">
      <c r="A1176" s="9">
        <v>424905</v>
      </c>
      <c r="B1176" s="9" t="s">
        <v>157</v>
      </c>
      <c r="K1176" s="9" t="s">
        <v>165</v>
      </c>
      <c r="L1176" s="9" t="s">
        <v>163</v>
      </c>
      <c r="N1176" s="9" t="s">
        <v>163</v>
      </c>
      <c r="P1176" s="9" t="s">
        <v>165</v>
      </c>
      <c r="R1176" s="9" t="s">
        <v>163</v>
      </c>
      <c r="T1176" s="9" t="s">
        <v>163</v>
      </c>
      <c r="U1176" s="9" t="s">
        <v>163</v>
      </c>
      <c r="V1176" s="9" t="s">
        <v>163</v>
      </c>
      <c r="W1176" s="9" t="s">
        <v>165</v>
      </c>
    </row>
    <row r="1177" spans="1:24" x14ac:dyDescent="0.2">
      <c r="A1177" s="9">
        <v>424909</v>
      </c>
      <c r="B1177" s="9" t="s">
        <v>157</v>
      </c>
      <c r="E1177" s="9" t="s">
        <v>167</v>
      </c>
      <c r="I1177" s="9" t="s">
        <v>167</v>
      </c>
      <c r="K1177" s="9" t="s">
        <v>167</v>
      </c>
      <c r="L1177" s="9" t="s">
        <v>167</v>
      </c>
      <c r="N1177" s="9" t="s">
        <v>167</v>
      </c>
      <c r="P1177" s="9" t="s">
        <v>167</v>
      </c>
      <c r="Q1177" s="9" t="s">
        <v>165</v>
      </c>
      <c r="R1177" s="9" t="s">
        <v>165</v>
      </c>
      <c r="S1177" s="9" t="s">
        <v>165</v>
      </c>
      <c r="T1177" s="9" t="s">
        <v>167</v>
      </c>
      <c r="U1177" s="9" t="s">
        <v>167</v>
      </c>
      <c r="V1177" s="9" t="s">
        <v>167</v>
      </c>
      <c r="W1177" s="9" t="s">
        <v>167</v>
      </c>
      <c r="X1177" s="9" t="s">
        <v>167</v>
      </c>
    </row>
    <row r="1178" spans="1:24" x14ac:dyDescent="0.2">
      <c r="A1178" s="9">
        <v>424911</v>
      </c>
      <c r="B1178" s="9" t="s">
        <v>157</v>
      </c>
      <c r="G1178" s="9" t="s">
        <v>167</v>
      </c>
      <c r="K1178" s="9" t="s">
        <v>167</v>
      </c>
      <c r="L1178" s="9" t="s">
        <v>167</v>
      </c>
      <c r="M1178" s="9" t="s">
        <v>165</v>
      </c>
      <c r="N1178" s="9" t="s">
        <v>165</v>
      </c>
      <c r="P1178" s="9" t="s">
        <v>163</v>
      </c>
      <c r="R1178" s="9" t="s">
        <v>163</v>
      </c>
      <c r="T1178" s="9" t="s">
        <v>163</v>
      </c>
      <c r="U1178" s="9" t="s">
        <v>163</v>
      </c>
      <c r="V1178" s="9" t="s">
        <v>163</v>
      </c>
      <c r="W1178" s="9" t="s">
        <v>163</v>
      </c>
      <c r="X1178" s="9" t="s">
        <v>163</v>
      </c>
    </row>
    <row r="1179" spans="1:24" x14ac:dyDescent="0.2">
      <c r="A1179" s="9">
        <v>424914</v>
      </c>
      <c r="B1179" s="9" t="s">
        <v>157</v>
      </c>
      <c r="J1179" s="9" t="s">
        <v>165</v>
      </c>
      <c r="K1179" s="9" t="s">
        <v>163</v>
      </c>
      <c r="L1179" s="9" t="s">
        <v>163</v>
      </c>
      <c r="M1179" s="9" t="s">
        <v>163</v>
      </c>
      <c r="O1179" s="9" t="s">
        <v>163</v>
      </c>
      <c r="P1179" s="9" t="s">
        <v>163</v>
      </c>
      <c r="R1179" s="9" t="s">
        <v>163</v>
      </c>
      <c r="U1179" s="9" t="s">
        <v>163</v>
      </c>
      <c r="V1179" s="9" t="s">
        <v>163</v>
      </c>
      <c r="W1179" s="9" t="s">
        <v>163</v>
      </c>
      <c r="X1179" s="9" t="s">
        <v>163</v>
      </c>
    </row>
    <row r="1180" spans="1:24" x14ac:dyDescent="0.2">
      <c r="A1180" s="9">
        <v>424924</v>
      </c>
      <c r="B1180" s="9" t="s">
        <v>157</v>
      </c>
      <c r="C1180" s="9" t="s">
        <v>167</v>
      </c>
      <c r="G1180" s="9" t="s">
        <v>167</v>
      </c>
      <c r="N1180" s="9" t="s">
        <v>165</v>
      </c>
      <c r="O1180" s="9" t="s">
        <v>167</v>
      </c>
      <c r="P1180" s="9" t="s">
        <v>165</v>
      </c>
      <c r="Q1180" s="9" t="s">
        <v>165</v>
      </c>
      <c r="R1180" s="9" t="s">
        <v>163</v>
      </c>
      <c r="S1180" s="9" t="s">
        <v>167</v>
      </c>
      <c r="T1180" s="9" t="s">
        <v>165</v>
      </c>
      <c r="U1180" s="9" t="s">
        <v>165</v>
      </c>
      <c r="V1180" s="9" t="s">
        <v>165</v>
      </c>
      <c r="X1180" s="9" t="s">
        <v>165</v>
      </c>
    </row>
    <row r="1181" spans="1:24" x14ac:dyDescent="0.2">
      <c r="A1181" s="9">
        <v>424926</v>
      </c>
      <c r="B1181" s="9" t="s">
        <v>157</v>
      </c>
      <c r="H1181" s="9" t="s">
        <v>167</v>
      </c>
      <c r="J1181" s="9" t="s">
        <v>167</v>
      </c>
      <c r="Q1181" s="9" t="s">
        <v>167</v>
      </c>
      <c r="R1181" s="9" t="s">
        <v>167</v>
      </c>
      <c r="T1181" s="9" t="s">
        <v>165</v>
      </c>
      <c r="U1181" s="9" t="s">
        <v>167</v>
      </c>
      <c r="V1181" s="9" t="s">
        <v>165</v>
      </c>
      <c r="X1181" s="9" t="s">
        <v>167</v>
      </c>
    </row>
    <row r="1182" spans="1:24" x14ac:dyDescent="0.2">
      <c r="A1182" s="9">
        <v>424936</v>
      </c>
      <c r="B1182" s="9" t="s">
        <v>157</v>
      </c>
      <c r="J1182" s="9" t="s">
        <v>165</v>
      </c>
      <c r="K1182" s="9" t="s">
        <v>165</v>
      </c>
      <c r="L1182" s="9" t="s">
        <v>163</v>
      </c>
      <c r="N1182" s="9" t="s">
        <v>163</v>
      </c>
      <c r="O1182" s="9" t="s">
        <v>163</v>
      </c>
      <c r="R1182" s="9" t="s">
        <v>163</v>
      </c>
      <c r="T1182" s="9" t="s">
        <v>163</v>
      </c>
      <c r="U1182" s="9" t="s">
        <v>163</v>
      </c>
      <c r="V1182" s="9" t="s">
        <v>163</v>
      </c>
      <c r="W1182" s="9" t="s">
        <v>163</v>
      </c>
    </row>
    <row r="1183" spans="1:24" x14ac:dyDescent="0.2">
      <c r="A1183" s="9">
        <v>424937</v>
      </c>
      <c r="B1183" s="9" t="s">
        <v>157</v>
      </c>
      <c r="N1183" s="9" t="s">
        <v>165</v>
      </c>
      <c r="P1183" s="9" t="s">
        <v>167</v>
      </c>
      <c r="Q1183" s="9" t="s">
        <v>167</v>
      </c>
      <c r="U1183" s="9" t="s">
        <v>167</v>
      </c>
      <c r="W1183" s="9" t="s">
        <v>167</v>
      </c>
    </row>
    <row r="1184" spans="1:24" x14ac:dyDescent="0.2">
      <c r="A1184" s="9">
        <v>424946</v>
      </c>
      <c r="B1184" s="9" t="s">
        <v>157</v>
      </c>
      <c r="N1184" s="9" t="s">
        <v>167</v>
      </c>
      <c r="P1184" s="9" t="s">
        <v>167</v>
      </c>
      <c r="T1184" s="9" t="s">
        <v>167</v>
      </c>
      <c r="W1184" s="9" t="s">
        <v>167</v>
      </c>
      <c r="X1184" s="9" t="s">
        <v>167</v>
      </c>
    </row>
    <row r="1185" spans="1:24" x14ac:dyDescent="0.2">
      <c r="A1185" s="9">
        <v>424952</v>
      </c>
      <c r="B1185" s="9" t="s">
        <v>157</v>
      </c>
      <c r="I1185" s="9" t="s">
        <v>165</v>
      </c>
      <c r="J1185" s="9" t="s">
        <v>167</v>
      </c>
      <c r="L1185" s="9" t="s">
        <v>163</v>
      </c>
      <c r="N1185" s="9" t="s">
        <v>163</v>
      </c>
      <c r="O1185" s="9" t="s">
        <v>163</v>
      </c>
      <c r="P1185" s="9" t="s">
        <v>163</v>
      </c>
      <c r="Q1185" s="9" t="s">
        <v>163</v>
      </c>
      <c r="R1185" s="9" t="s">
        <v>163</v>
      </c>
      <c r="T1185" s="9" t="s">
        <v>163</v>
      </c>
      <c r="U1185" s="9" t="s">
        <v>163</v>
      </c>
      <c r="V1185" s="9" t="s">
        <v>163</v>
      </c>
      <c r="W1185" s="9" t="s">
        <v>163</v>
      </c>
    </row>
    <row r="1186" spans="1:24" x14ac:dyDescent="0.2">
      <c r="A1186" s="9">
        <v>424960</v>
      </c>
      <c r="B1186" s="9" t="s">
        <v>157</v>
      </c>
      <c r="C1186" s="9" t="s">
        <v>165</v>
      </c>
      <c r="F1186" s="9" t="s">
        <v>165</v>
      </c>
      <c r="J1186" s="9" t="s">
        <v>163</v>
      </c>
      <c r="L1186" s="9" t="s">
        <v>163</v>
      </c>
      <c r="O1186" s="9" t="s">
        <v>167</v>
      </c>
      <c r="R1186" s="9" t="s">
        <v>163</v>
      </c>
      <c r="U1186" s="9" t="s">
        <v>165</v>
      </c>
      <c r="V1186" s="9" t="s">
        <v>165</v>
      </c>
      <c r="W1186" s="9" t="s">
        <v>167</v>
      </c>
    </row>
    <row r="1187" spans="1:24" x14ac:dyDescent="0.2">
      <c r="A1187" s="9">
        <v>424978</v>
      </c>
      <c r="B1187" s="9" t="s">
        <v>157</v>
      </c>
      <c r="I1187" s="9" t="s">
        <v>163</v>
      </c>
      <c r="J1187" s="9" t="s">
        <v>167</v>
      </c>
      <c r="K1187" s="9" t="s">
        <v>163</v>
      </c>
      <c r="L1187" s="9" t="s">
        <v>163</v>
      </c>
      <c r="N1187" s="9" t="s">
        <v>167</v>
      </c>
      <c r="R1187" s="9" t="s">
        <v>165</v>
      </c>
      <c r="U1187" s="9" t="s">
        <v>163</v>
      </c>
      <c r="V1187" s="9" t="s">
        <v>163</v>
      </c>
      <c r="W1187" s="9" t="s">
        <v>163</v>
      </c>
    </row>
    <row r="1188" spans="1:24" x14ac:dyDescent="0.2">
      <c r="A1188" s="9">
        <v>424987</v>
      </c>
      <c r="B1188" s="9" t="s">
        <v>157</v>
      </c>
      <c r="E1188" s="9" t="s">
        <v>167</v>
      </c>
      <c r="J1188" s="9" t="s">
        <v>167</v>
      </c>
      <c r="K1188" s="9" t="s">
        <v>165</v>
      </c>
      <c r="L1188" s="9" t="s">
        <v>165</v>
      </c>
      <c r="N1188" s="9" t="s">
        <v>165</v>
      </c>
      <c r="R1188" s="9" t="s">
        <v>163</v>
      </c>
      <c r="T1188" s="9" t="s">
        <v>163</v>
      </c>
      <c r="U1188" s="9" t="s">
        <v>163</v>
      </c>
      <c r="V1188" s="9" t="s">
        <v>163</v>
      </c>
      <c r="W1188" s="9" t="s">
        <v>163</v>
      </c>
    </row>
    <row r="1189" spans="1:24" x14ac:dyDescent="0.2">
      <c r="A1189" s="9">
        <v>424991</v>
      </c>
      <c r="B1189" s="9" t="s">
        <v>157</v>
      </c>
      <c r="E1189" s="9" t="s">
        <v>167</v>
      </c>
      <c r="I1189" s="9" t="s">
        <v>165</v>
      </c>
      <c r="K1189" s="9" t="s">
        <v>167</v>
      </c>
      <c r="N1189" s="9" t="s">
        <v>165</v>
      </c>
      <c r="O1189" s="9" t="s">
        <v>165</v>
      </c>
      <c r="R1189" s="9" t="s">
        <v>165</v>
      </c>
      <c r="T1189" s="9" t="s">
        <v>163</v>
      </c>
      <c r="U1189" s="9" t="s">
        <v>165</v>
      </c>
      <c r="V1189" s="9" t="s">
        <v>163</v>
      </c>
      <c r="W1189" s="9" t="s">
        <v>165</v>
      </c>
    </row>
    <row r="1190" spans="1:24" x14ac:dyDescent="0.2">
      <c r="A1190" s="9">
        <v>424992</v>
      </c>
      <c r="B1190" s="9" t="s">
        <v>157</v>
      </c>
      <c r="J1190" s="9" t="s">
        <v>165</v>
      </c>
      <c r="K1190" s="9" t="s">
        <v>163</v>
      </c>
      <c r="L1190" s="9" t="s">
        <v>163</v>
      </c>
      <c r="M1190" s="9" t="s">
        <v>163</v>
      </c>
      <c r="O1190" s="9" t="s">
        <v>163</v>
      </c>
      <c r="P1190" s="9" t="s">
        <v>163</v>
      </c>
      <c r="R1190" s="9" t="s">
        <v>163</v>
      </c>
      <c r="U1190" s="9" t="s">
        <v>163</v>
      </c>
      <c r="V1190" s="9" t="s">
        <v>163</v>
      </c>
      <c r="W1190" s="9" t="s">
        <v>163</v>
      </c>
      <c r="X1190" s="9" t="s">
        <v>163</v>
      </c>
    </row>
    <row r="1191" spans="1:24" x14ac:dyDescent="0.2">
      <c r="A1191" s="9">
        <v>424994</v>
      </c>
      <c r="B1191" s="9" t="s">
        <v>157</v>
      </c>
      <c r="D1191" s="9" t="s">
        <v>167</v>
      </c>
      <c r="N1191" s="9" t="s">
        <v>165</v>
      </c>
      <c r="R1191" s="9" t="s">
        <v>165</v>
      </c>
      <c r="T1191" s="9" t="s">
        <v>165</v>
      </c>
      <c r="W1191" s="9" t="s">
        <v>165</v>
      </c>
    </row>
    <row r="1192" spans="1:24" x14ac:dyDescent="0.2">
      <c r="A1192" s="9">
        <v>425004</v>
      </c>
      <c r="B1192" s="9" t="s">
        <v>157</v>
      </c>
      <c r="E1192" s="9" t="s">
        <v>167</v>
      </c>
      <c r="F1192" s="9" t="s">
        <v>167</v>
      </c>
      <c r="J1192" s="9" t="s">
        <v>167</v>
      </c>
      <c r="K1192" s="9" t="s">
        <v>167</v>
      </c>
      <c r="O1192" s="9" t="s">
        <v>167</v>
      </c>
      <c r="R1192" s="9" t="s">
        <v>167</v>
      </c>
      <c r="S1192" s="9" t="s">
        <v>165</v>
      </c>
      <c r="W1192" s="9" t="s">
        <v>163</v>
      </c>
    </row>
    <row r="1193" spans="1:24" x14ac:dyDescent="0.2">
      <c r="A1193" s="9">
        <v>425006</v>
      </c>
      <c r="B1193" s="9" t="s">
        <v>157</v>
      </c>
      <c r="E1193" s="9" t="s">
        <v>165</v>
      </c>
      <c r="H1193" s="9" t="s">
        <v>167</v>
      </c>
      <c r="K1193" s="9" t="s">
        <v>165</v>
      </c>
      <c r="M1193" s="9" t="s">
        <v>165</v>
      </c>
      <c r="N1193" s="9" t="s">
        <v>167</v>
      </c>
      <c r="P1193" s="9" t="s">
        <v>163</v>
      </c>
      <c r="Q1193" s="9" t="s">
        <v>165</v>
      </c>
      <c r="R1193" s="9" t="s">
        <v>163</v>
      </c>
      <c r="S1193" s="9" t="s">
        <v>163</v>
      </c>
      <c r="T1193" s="9" t="s">
        <v>165</v>
      </c>
      <c r="U1193" s="9" t="s">
        <v>163</v>
      </c>
      <c r="V1193" s="9" t="s">
        <v>167</v>
      </c>
      <c r="W1193" s="9" t="s">
        <v>165</v>
      </c>
      <c r="X1193" s="9" t="s">
        <v>167</v>
      </c>
    </row>
    <row r="1194" spans="1:24" x14ac:dyDescent="0.2">
      <c r="A1194" s="9">
        <v>425011</v>
      </c>
      <c r="B1194" s="9" t="s">
        <v>157</v>
      </c>
      <c r="E1194" s="9" t="s">
        <v>167</v>
      </c>
      <c r="F1194" s="9" t="s">
        <v>167</v>
      </c>
      <c r="K1194" s="9" t="s">
        <v>167</v>
      </c>
      <c r="L1194" s="9" t="s">
        <v>163</v>
      </c>
      <c r="N1194" s="9" t="s">
        <v>167</v>
      </c>
      <c r="O1194" s="9" t="s">
        <v>167</v>
      </c>
      <c r="P1194" s="9" t="s">
        <v>165</v>
      </c>
      <c r="R1194" s="9" t="s">
        <v>163</v>
      </c>
      <c r="S1194" s="9" t="s">
        <v>165</v>
      </c>
      <c r="T1194" s="9" t="s">
        <v>165</v>
      </c>
      <c r="V1194" s="9" t="s">
        <v>165</v>
      </c>
      <c r="W1194" s="9" t="s">
        <v>165</v>
      </c>
      <c r="X1194" s="9" t="s">
        <v>163</v>
      </c>
    </row>
    <row r="1195" spans="1:24" x14ac:dyDescent="0.2">
      <c r="A1195" s="9">
        <v>425014</v>
      </c>
      <c r="B1195" s="9" t="s">
        <v>157</v>
      </c>
      <c r="F1195" s="9" t="s">
        <v>163</v>
      </c>
      <c r="J1195" s="9" t="s">
        <v>165</v>
      </c>
      <c r="K1195" s="9" t="s">
        <v>165</v>
      </c>
      <c r="L1195" s="9" t="s">
        <v>163</v>
      </c>
      <c r="O1195" s="9" t="s">
        <v>165</v>
      </c>
      <c r="P1195" s="9" t="s">
        <v>165</v>
      </c>
      <c r="R1195" s="9" t="s">
        <v>165</v>
      </c>
      <c r="U1195" s="9" t="s">
        <v>163</v>
      </c>
      <c r="V1195" s="9" t="s">
        <v>163</v>
      </c>
      <c r="W1195" s="9" t="s">
        <v>163</v>
      </c>
      <c r="X1195" s="9" t="s">
        <v>163</v>
      </c>
    </row>
    <row r="1196" spans="1:24" x14ac:dyDescent="0.2">
      <c r="A1196" s="9">
        <v>425015</v>
      </c>
      <c r="B1196" s="9" t="s">
        <v>157</v>
      </c>
      <c r="E1196" s="9" t="s">
        <v>167</v>
      </c>
      <c r="G1196" s="9" t="s">
        <v>167</v>
      </c>
      <c r="K1196" s="9" t="s">
        <v>167</v>
      </c>
      <c r="R1196" s="9" t="s">
        <v>163</v>
      </c>
      <c r="U1196" s="9" t="s">
        <v>163</v>
      </c>
      <c r="V1196" s="9" t="s">
        <v>163</v>
      </c>
      <c r="W1196" s="9" t="s">
        <v>165</v>
      </c>
    </row>
    <row r="1197" spans="1:24" x14ac:dyDescent="0.2">
      <c r="A1197" s="9">
        <v>425018</v>
      </c>
      <c r="B1197" s="9" t="s">
        <v>157</v>
      </c>
      <c r="I1197" s="9" t="s">
        <v>167</v>
      </c>
      <c r="K1197" s="9" t="s">
        <v>167</v>
      </c>
      <c r="L1197" s="9" t="s">
        <v>167</v>
      </c>
      <c r="N1197" s="9" t="s">
        <v>167</v>
      </c>
      <c r="O1197" s="9" t="s">
        <v>167</v>
      </c>
      <c r="P1197" s="9" t="s">
        <v>167</v>
      </c>
      <c r="Q1197" s="9" t="s">
        <v>163</v>
      </c>
      <c r="R1197" s="9" t="s">
        <v>163</v>
      </c>
      <c r="T1197" s="9" t="s">
        <v>165</v>
      </c>
      <c r="U1197" s="9" t="s">
        <v>163</v>
      </c>
      <c r="V1197" s="9" t="s">
        <v>163</v>
      </c>
      <c r="W1197" s="9" t="s">
        <v>163</v>
      </c>
      <c r="X1197" s="9" t="s">
        <v>165</v>
      </c>
    </row>
    <row r="1198" spans="1:24" x14ac:dyDescent="0.2">
      <c r="A1198" s="9">
        <v>425029</v>
      </c>
      <c r="B1198" s="9" t="s">
        <v>157</v>
      </c>
      <c r="E1198" s="9" t="s">
        <v>167</v>
      </c>
      <c r="H1198" s="9" t="s">
        <v>167</v>
      </c>
      <c r="J1198" s="9" t="s">
        <v>167</v>
      </c>
      <c r="K1198" s="9" t="s">
        <v>167</v>
      </c>
      <c r="R1198" s="9" t="s">
        <v>163</v>
      </c>
      <c r="S1198" s="9" t="s">
        <v>163</v>
      </c>
      <c r="U1198" s="9" t="s">
        <v>165</v>
      </c>
      <c r="V1198" s="9" t="s">
        <v>167</v>
      </c>
      <c r="W1198" s="9" t="s">
        <v>165</v>
      </c>
    </row>
    <row r="1199" spans="1:24" x14ac:dyDescent="0.2">
      <c r="A1199" s="9">
        <v>425032</v>
      </c>
      <c r="B1199" s="9" t="s">
        <v>157</v>
      </c>
      <c r="D1199" s="9" t="s">
        <v>167</v>
      </c>
      <c r="E1199" s="9" t="s">
        <v>167</v>
      </c>
      <c r="K1199" s="9" t="s">
        <v>167</v>
      </c>
      <c r="N1199" s="9" t="s">
        <v>167</v>
      </c>
      <c r="Q1199" s="9" t="s">
        <v>167</v>
      </c>
      <c r="T1199" s="9" t="s">
        <v>167</v>
      </c>
      <c r="X1199" s="9" t="s">
        <v>167</v>
      </c>
    </row>
    <row r="1200" spans="1:24" x14ac:dyDescent="0.2">
      <c r="A1200" s="9">
        <v>425036</v>
      </c>
      <c r="B1200" s="9" t="s">
        <v>157</v>
      </c>
      <c r="E1200" s="9" t="s">
        <v>167</v>
      </c>
      <c r="G1200" s="9" t="s">
        <v>167</v>
      </c>
      <c r="K1200" s="9" t="s">
        <v>167</v>
      </c>
      <c r="L1200" s="9" t="s">
        <v>165</v>
      </c>
      <c r="N1200" s="9" t="s">
        <v>165</v>
      </c>
      <c r="P1200" s="9" t="s">
        <v>165</v>
      </c>
      <c r="Q1200" s="9" t="s">
        <v>163</v>
      </c>
      <c r="R1200" s="9" t="s">
        <v>163</v>
      </c>
      <c r="S1200" s="9" t="s">
        <v>163</v>
      </c>
      <c r="T1200" s="9" t="s">
        <v>163</v>
      </c>
      <c r="U1200" s="9" t="s">
        <v>163</v>
      </c>
      <c r="V1200" s="9" t="s">
        <v>163</v>
      </c>
      <c r="W1200" s="9" t="s">
        <v>163</v>
      </c>
      <c r="X1200" s="9" t="s">
        <v>163</v>
      </c>
    </row>
    <row r="1201" spans="1:24" x14ac:dyDescent="0.2">
      <c r="A1201" s="9">
        <v>425039</v>
      </c>
      <c r="B1201" s="9" t="s">
        <v>157</v>
      </c>
      <c r="E1201" s="9" t="s">
        <v>167</v>
      </c>
      <c r="N1201" s="9" t="s">
        <v>167</v>
      </c>
      <c r="P1201" s="9" t="s">
        <v>165</v>
      </c>
      <c r="R1201" s="9" t="s">
        <v>167</v>
      </c>
      <c r="S1201" s="9" t="s">
        <v>165</v>
      </c>
      <c r="T1201" s="9" t="s">
        <v>163</v>
      </c>
      <c r="U1201" s="9" t="s">
        <v>163</v>
      </c>
      <c r="V1201" s="9" t="s">
        <v>163</v>
      </c>
      <c r="W1201" s="9" t="s">
        <v>163</v>
      </c>
      <c r="X1201" s="9" t="s">
        <v>163</v>
      </c>
    </row>
    <row r="1202" spans="1:24" x14ac:dyDescent="0.2">
      <c r="A1202" s="9">
        <v>425041</v>
      </c>
      <c r="B1202" s="9" t="s">
        <v>157</v>
      </c>
      <c r="C1202" s="9" t="s">
        <v>167</v>
      </c>
      <c r="E1202" s="9" t="s">
        <v>167</v>
      </c>
      <c r="K1202" s="9" t="s">
        <v>167</v>
      </c>
      <c r="O1202" s="9" t="s">
        <v>167</v>
      </c>
      <c r="Q1202" s="9" t="s">
        <v>165</v>
      </c>
      <c r="X1202" s="9" t="s">
        <v>163</v>
      </c>
    </row>
    <row r="1203" spans="1:24" x14ac:dyDescent="0.2">
      <c r="A1203" s="9">
        <v>425050</v>
      </c>
      <c r="B1203" s="9" t="s">
        <v>157</v>
      </c>
      <c r="K1203" s="9" t="s">
        <v>167</v>
      </c>
      <c r="U1203" s="9" t="s">
        <v>165</v>
      </c>
      <c r="V1203" s="9" t="s">
        <v>165</v>
      </c>
      <c r="W1203" s="9" t="s">
        <v>165</v>
      </c>
      <c r="X1203" s="9" t="s">
        <v>165</v>
      </c>
    </row>
    <row r="1204" spans="1:24" x14ac:dyDescent="0.2">
      <c r="A1204" s="9">
        <v>425052</v>
      </c>
      <c r="B1204" s="9" t="s">
        <v>157</v>
      </c>
      <c r="G1204" s="9" t="s">
        <v>163</v>
      </c>
      <c r="N1204" s="9" t="s">
        <v>165</v>
      </c>
      <c r="O1204" s="9" t="s">
        <v>165</v>
      </c>
      <c r="P1204" s="9" t="s">
        <v>165</v>
      </c>
      <c r="Q1204" s="9" t="s">
        <v>165</v>
      </c>
      <c r="R1204" s="9" t="s">
        <v>165</v>
      </c>
      <c r="S1204" s="9" t="s">
        <v>165</v>
      </c>
      <c r="T1204" s="9" t="s">
        <v>163</v>
      </c>
      <c r="U1204" s="9" t="s">
        <v>163</v>
      </c>
      <c r="V1204" s="9" t="s">
        <v>163</v>
      </c>
      <c r="W1204" s="9" t="s">
        <v>163</v>
      </c>
      <c r="X1204" s="9" t="s">
        <v>163</v>
      </c>
    </row>
    <row r="1205" spans="1:24" x14ac:dyDescent="0.2">
      <c r="A1205" s="9">
        <v>425058</v>
      </c>
      <c r="B1205" s="9" t="s">
        <v>157</v>
      </c>
      <c r="I1205" s="9" t="s">
        <v>165</v>
      </c>
      <c r="N1205" s="9" t="s">
        <v>165</v>
      </c>
      <c r="P1205" s="9" t="s">
        <v>167</v>
      </c>
      <c r="Q1205" s="9" t="s">
        <v>163</v>
      </c>
      <c r="T1205" s="9" t="s">
        <v>165</v>
      </c>
      <c r="U1205" s="9" t="s">
        <v>165</v>
      </c>
      <c r="V1205" s="9" t="s">
        <v>165</v>
      </c>
    </row>
    <row r="1206" spans="1:24" x14ac:dyDescent="0.2">
      <c r="A1206" s="9">
        <v>425066</v>
      </c>
      <c r="B1206" s="9" t="s">
        <v>157</v>
      </c>
      <c r="I1206" s="9" t="s">
        <v>167</v>
      </c>
      <c r="J1206" s="9" t="s">
        <v>163</v>
      </c>
      <c r="K1206" s="9" t="s">
        <v>167</v>
      </c>
      <c r="L1206" s="9" t="s">
        <v>163</v>
      </c>
      <c r="N1206" s="9" t="s">
        <v>163</v>
      </c>
      <c r="O1206" s="9" t="s">
        <v>163</v>
      </c>
      <c r="R1206" s="9" t="s">
        <v>163</v>
      </c>
      <c r="T1206" s="9" t="s">
        <v>163</v>
      </c>
      <c r="U1206" s="9" t="s">
        <v>163</v>
      </c>
      <c r="V1206" s="9" t="s">
        <v>163</v>
      </c>
      <c r="W1206" s="9" t="s">
        <v>163</v>
      </c>
    </row>
    <row r="1207" spans="1:24" x14ac:dyDescent="0.2">
      <c r="A1207" s="9">
        <v>425074</v>
      </c>
      <c r="B1207" s="9" t="s">
        <v>157</v>
      </c>
      <c r="J1207" s="9" t="s">
        <v>167</v>
      </c>
      <c r="K1207" s="9" t="s">
        <v>167</v>
      </c>
      <c r="R1207" s="9" t="s">
        <v>167</v>
      </c>
      <c r="V1207" s="9" t="s">
        <v>167</v>
      </c>
      <c r="W1207" s="9" t="s">
        <v>163</v>
      </c>
    </row>
    <row r="1208" spans="1:24" x14ac:dyDescent="0.2">
      <c r="A1208" s="9">
        <v>425084</v>
      </c>
      <c r="B1208" s="9" t="s">
        <v>157</v>
      </c>
      <c r="H1208" s="9" t="s">
        <v>165</v>
      </c>
      <c r="I1208" s="9" t="s">
        <v>167</v>
      </c>
      <c r="L1208" s="9" t="s">
        <v>163</v>
      </c>
      <c r="M1208" s="9" t="s">
        <v>167</v>
      </c>
      <c r="N1208" s="9" t="s">
        <v>165</v>
      </c>
      <c r="O1208" s="9" t="s">
        <v>165</v>
      </c>
      <c r="P1208" s="9" t="s">
        <v>163</v>
      </c>
      <c r="Q1208" s="9" t="s">
        <v>163</v>
      </c>
      <c r="R1208" s="9" t="s">
        <v>163</v>
      </c>
      <c r="S1208" s="9" t="s">
        <v>163</v>
      </c>
      <c r="T1208" s="9" t="s">
        <v>163</v>
      </c>
      <c r="U1208" s="9" t="s">
        <v>163</v>
      </c>
      <c r="V1208" s="9" t="s">
        <v>163</v>
      </c>
      <c r="W1208" s="9" t="s">
        <v>163</v>
      </c>
      <c r="X1208" s="9" t="s">
        <v>163</v>
      </c>
    </row>
    <row r="1209" spans="1:24" x14ac:dyDescent="0.2">
      <c r="A1209" s="9">
        <v>425085</v>
      </c>
      <c r="B1209" s="9" t="s">
        <v>157</v>
      </c>
      <c r="J1209" s="9" t="s">
        <v>165</v>
      </c>
      <c r="K1209" s="9" t="s">
        <v>167</v>
      </c>
      <c r="L1209" s="9" t="s">
        <v>163</v>
      </c>
      <c r="M1209" s="9" t="s">
        <v>165</v>
      </c>
      <c r="O1209" s="9" t="s">
        <v>165</v>
      </c>
      <c r="P1209" s="9" t="s">
        <v>163</v>
      </c>
      <c r="R1209" s="9" t="s">
        <v>163</v>
      </c>
      <c r="U1209" s="9" t="s">
        <v>163</v>
      </c>
      <c r="V1209" s="9" t="s">
        <v>163</v>
      </c>
      <c r="W1209" s="9" t="s">
        <v>163</v>
      </c>
      <c r="X1209" s="9" t="s">
        <v>163</v>
      </c>
    </row>
    <row r="1210" spans="1:24" x14ac:dyDescent="0.2">
      <c r="A1210" s="9">
        <v>425088</v>
      </c>
      <c r="B1210" s="9" t="s">
        <v>157</v>
      </c>
      <c r="I1210" s="9" t="s">
        <v>165</v>
      </c>
      <c r="L1210" s="9" t="s">
        <v>165</v>
      </c>
      <c r="N1210" s="9" t="s">
        <v>163</v>
      </c>
      <c r="P1210" s="9" t="s">
        <v>167</v>
      </c>
      <c r="T1210" s="9" t="s">
        <v>163</v>
      </c>
      <c r="U1210" s="9" t="s">
        <v>167</v>
      </c>
    </row>
    <row r="1211" spans="1:24" x14ac:dyDescent="0.2">
      <c r="A1211" s="9">
        <v>425089</v>
      </c>
      <c r="B1211" s="9" t="s">
        <v>157</v>
      </c>
      <c r="I1211" s="9" t="s">
        <v>167</v>
      </c>
      <c r="K1211" s="9" t="s">
        <v>167</v>
      </c>
      <c r="N1211" s="9" t="s">
        <v>167</v>
      </c>
      <c r="Q1211" s="9" t="s">
        <v>167</v>
      </c>
      <c r="R1211" s="9" t="s">
        <v>167</v>
      </c>
      <c r="T1211" s="9" t="s">
        <v>167</v>
      </c>
      <c r="U1211" s="9" t="s">
        <v>167</v>
      </c>
    </row>
    <row r="1212" spans="1:24" x14ac:dyDescent="0.2">
      <c r="A1212" s="9">
        <v>425103</v>
      </c>
      <c r="B1212" s="9" t="s">
        <v>157</v>
      </c>
      <c r="E1212" s="9" t="s">
        <v>167</v>
      </c>
      <c r="J1212" s="9" t="s">
        <v>167</v>
      </c>
      <c r="K1212" s="9" t="s">
        <v>167</v>
      </c>
      <c r="L1212" s="9" t="s">
        <v>167</v>
      </c>
      <c r="N1212" s="9" t="s">
        <v>165</v>
      </c>
      <c r="O1212" s="9" t="s">
        <v>167</v>
      </c>
      <c r="P1212" s="9" t="s">
        <v>165</v>
      </c>
      <c r="Q1212" s="9" t="s">
        <v>167</v>
      </c>
      <c r="R1212" s="9" t="s">
        <v>165</v>
      </c>
      <c r="S1212" s="9" t="s">
        <v>167</v>
      </c>
      <c r="T1212" s="9" t="s">
        <v>163</v>
      </c>
      <c r="U1212" s="9" t="s">
        <v>163</v>
      </c>
      <c r="V1212" s="9" t="s">
        <v>163</v>
      </c>
      <c r="W1212" s="9" t="s">
        <v>163</v>
      </c>
      <c r="X1212" s="9" t="s">
        <v>165</v>
      </c>
    </row>
    <row r="1213" spans="1:24" x14ac:dyDescent="0.2">
      <c r="A1213" s="9">
        <v>425104</v>
      </c>
      <c r="B1213" s="9" t="s">
        <v>157</v>
      </c>
      <c r="E1213" s="9" t="s">
        <v>167</v>
      </c>
      <c r="N1213" s="9" t="s">
        <v>167</v>
      </c>
      <c r="O1213" s="9" t="s">
        <v>163</v>
      </c>
      <c r="V1213" s="9" t="s">
        <v>163</v>
      </c>
      <c r="W1213" s="9" t="s">
        <v>163</v>
      </c>
    </row>
    <row r="1214" spans="1:24" x14ac:dyDescent="0.2">
      <c r="A1214" s="9">
        <v>425119</v>
      </c>
      <c r="B1214" s="9" t="s">
        <v>157</v>
      </c>
      <c r="F1214" s="9" t="s">
        <v>167</v>
      </c>
      <c r="G1214" s="9" t="s">
        <v>167</v>
      </c>
      <c r="K1214" s="9" t="s">
        <v>167</v>
      </c>
      <c r="L1214" s="9" t="s">
        <v>165</v>
      </c>
      <c r="O1214" s="9" t="s">
        <v>167</v>
      </c>
      <c r="P1214" s="9" t="s">
        <v>167</v>
      </c>
      <c r="Q1214" s="9" t="s">
        <v>167</v>
      </c>
      <c r="R1214" s="9" t="s">
        <v>165</v>
      </c>
      <c r="S1214" s="9" t="s">
        <v>167</v>
      </c>
      <c r="T1214" s="9" t="s">
        <v>167</v>
      </c>
      <c r="U1214" s="9" t="s">
        <v>167</v>
      </c>
      <c r="V1214" s="9" t="s">
        <v>167</v>
      </c>
      <c r="W1214" s="9" t="s">
        <v>167</v>
      </c>
    </row>
    <row r="1215" spans="1:24" x14ac:dyDescent="0.2">
      <c r="A1215" s="9">
        <v>425120</v>
      </c>
      <c r="B1215" s="9" t="s">
        <v>157</v>
      </c>
      <c r="I1215" s="9" t="s">
        <v>163</v>
      </c>
      <c r="L1215" s="9" t="s">
        <v>165</v>
      </c>
      <c r="M1215" s="9" t="s">
        <v>163</v>
      </c>
      <c r="N1215" s="9" t="s">
        <v>163</v>
      </c>
      <c r="P1215" s="9" t="s">
        <v>163</v>
      </c>
      <c r="Q1215" s="9" t="s">
        <v>167</v>
      </c>
      <c r="R1215" s="9" t="s">
        <v>165</v>
      </c>
      <c r="S1215" s="9" t="s">
        <v>167</v>
      </c>
      <c r="T1215" s="9" t="s">
        <v>165</v>
      </c>
      <c r="U1215" s="9" t="s">
        <v>165</v>
      </c>
      <c r="V1215" s="9" t="s">
        <v>165</v>
      </c>
      <c r="W1215" s="9" t="s">
        <v>165</v>
      </c>
      <c r="X1215" s="9" t="s">
        <v>165</v>
      </c>
    </row>
    <row r="1216" spans="1:24" x14ac:dyDescent="0.2">
      <c r="A1216" s="9">
        <v>425128</v>
      </c>
      <c r="B1216" s="9" t="s">
        <v>157</v>
      </c>
      <c r="C1216" s="9" t="s">
        <v>163</v>
      </c>
      <c r="G1216" s="9" t="s">
        <v>165</v>
      </c>
      <c r="I1216" s="9" t="s">
        <v>165</v>
      </c>
      <c r="N1216" s="9" t="s">
        <v>165</v>
      </c>
      <c r="O1216" s="9" t="s">
        <v>165</v>
      </c>
      <c r="P1216" s="9" t="s">
        <v>163</v>
      </c>
      <c r="Q1216" s="9" t="s">
        <v>163</v>
      </c>
      <c r="R1216" s="9" t="s">
        <v>163</v>
      </c>
      <c r="S1216" s="9" t="s">
        <v>163</v>
      </c>
      <c r="T1216" s="9" t="s">
        <v>163</v>
      </c>
      <c r="U1216" s="9" t="s">
        <v>163</v>
      </c>
      <c r="V1216" s="9" t="s">
        <v>163</v>
      </c>
      <c r="W1216" s="9" t="s">
        <v>163</v>
      </c>
      <c r="X1216" s="9" t="s">
        <v>163</v>
      </c>
    </row>
    <row r="1217" spans="1:24" x14ac:dyDescent="0.2">
      <c r="A1217" s="9">
        <v>425134</v>
      </c>
      <c r="B1217" s="9" t="s">
        <v>157</v>
      </c>
      <c r="H1217" s="9" t="s">
        <v>167</v>
      </c>
      <c r="L1217" s="9" t="s">
        <v>163</v>
      </c>
      <c r="P1217" s="9" t="s">
        <v>167</v>
      </c>
      <c r="R1217" s="9" t="s">
        <v>163</v>
      </c>
      <c r="S1217" s="9" t="s">
        <v>165</v>
      </c>
      <c r="T1217" s="9" t="s">
        <v>163</v>
      </c>
      <c r="W1217" s="9" t="s">
        <v>163</v>
      </c>
      <c r="X1217" s="9" t="s">
        <v>165</v>
      </c>
    </row>
    <row r="1218" spans="1:24" x14ac:dyDescent="0.2">
      <c r="A1218" s="9">
        <v>425150</v>
      </c>
      <c r="B1218" s="9" t="s">
        <v>157</v>
      </c>
      <c r="G1218" s="9" t="s">
        <v>167</v>
      </c>
      <c r="L1218" s="9" t="s">
        <v>167</v>
      </c>
      <c r="P1218" s="9" t="s">
        <v>165</v>
      </c>
      <c r="Q1218" s="9" t="s">
        <v>165</v>
      </c>
      <c r="S1218" s="9" t="s">
        <v>165</v>
      </c>
      <c r="T1218" s="9" t="s">
        <v>163</v>
      </c>
      <c r="U1218" s="9" t="s">
        <v>163</v>
      </c>
      <c r="V1218" s="9" t="s">
        <v>163</v>
      </c>
      <c r="W1218" s="9" t="s">
        <v>163</v>
      </c>
      <c r="X1218" s="9" t="s">
        <v>163</v>
      </c>
    </row>
    <row r="1219" spans="1:24" x14ac:dyDescent="0.2">
      <c r="A1219" s="9">
        <v>425157</v>
      </c>
      <c r="B1219" s="9" t="s">
        <v>157</v>
      </c>
      <c r="H1219" s="9" t="s">
        <v>167</v>
      </c>
      <c r="L1219" s="9" t="s">
        <v>163</v>
      </c>
      <c r="M1219" s="9" t="s">
        <v>165</v>
      </c>
      <c r="N1219" s="9" t="s">
        <v>163</v>
      </c>
      <c r="O1219" s="9" t="s">
        <v>163</v>
      </c>
      <c r="P1219" s="9" t="s">
        <v>165</v>
      </c>
      <c r="Q1219" s="9" t="s">
        <v>165</v>
      </c>
      <c r="R1219" s="9" t="s">
        <v>163</v>
      </c>
      <c r="S1219" s="9" t="s">
        <v>163</v>
      </c>
      <c r="T1219" s="9" t="s">
        <v>163</v>
      </c>
      <c r="U1219" s="9" t="s">
        <v>163</v>
      </c>
      <c r="V1219" s="9" t="s">
        <v>163</v>
      </c>
      <c r="W1219" s="9" t="s">
        <v>163</v>
      </c>
      <c r="X1219" s="9" t="s">
        <v>163</v>
      </c>
    </row>
    <row r="1220" spans="1:24" x14ac:dyDescent="0.2">
      <c r="A1220" s="9">
        <v>425161</v>
      </c>
      <c r="B1220" s="9" t="s">
        <v>157</v>
      </c>
      <c r="I1220" s="9" t="s">
        <v>163</v>
      </c>
      <c r="K1220" s="9" t="s">
        <v>167</v>
      </c>
      <c r="L1220" s="9" t="s">
        <v>165</v>
      </c>
      <c r="N1220" s="9" t="s">
        <v>163</v>
      </c>
      <c r="O1220" s="9" t="s">
        <v>163</v>
      </c>
      <c r="P1220" s="9" t="s">
        <v>165</v>
      </c>
      <c r="Q1220" s="9" t="s">
        <v>165</v>
      </c>
      <c r="R1220" s="9" t="s">
        <v>163</v>
      </c>
      <c r="S1220" s="9" t="s">
        <v>163</v>
      </c>
      <c r="T1220" s="9" t="s">
        <v>165</v>
      </c>
      <c r="U1220" s="9" t="s">
        <v>163</v>
      </c>
      <c r="V1220" s="9" t="s">
        <v>163</v>
      </c>
      <c r="W1220" s="9" t="s">
        <v>165</v>
      </c>
      <c r="X1220" s="9" t="s">
        <v>163</v>
      </c>
    </row>
    <row r="1221" spans="1:24" x14ac:dyDescent="0.2">
      <c r="A1221" s="9">
        <v>425171</v>
      </c>
      <c r="B1221" s="9" t="s">
        <v>157</v>
      </c>
      <c r="J1221" s="9" t="s">
        <v>167</v>
      </c>
      <c r="K1221" s="9" t="s">
        <v>167</v>
      </c>
      <c r="N1221" s="9" t="s">
        <v>167</v>
      </c>
      <c r="O1221" s="9" t="s">
        <v>167</v>
      </c>
      <c r="P1221" s="9" t="s">
        <v>167</v>
      </c>
      <c r="R1221" s="9" t="s">
        <v>165</v>
      </c>
      <c r="T1221" s="9" t="s">
        <v>163</v>
      </c>
      <c r="U1221" s="9" t="s">
        <v>163</v>
      </c>
      <c r="V1221" s="9" t="s">
        <v>163</v>
      </c>
      <c r="W1221" s="9" t="s">
        <v>163</v>
      </c>
    </row>
    <row r="1222" spans="1:24" x14ac:dyDescent="0.2">
      <c r="A1222" s="9">
        <v>425172</v>
      </c>
      <c r="B1222" s="9" t="s">
        <v>157</v>
      </c>
      <c r="G1222" s="9" t="s">
        <v>167</v>
      </c>
      <c r="J1222" s="9" t="s">
        <v>167</v>
      </c>
      <c r="K1222" s="9" t="s">
        <v>167</v>
      </c>
      <c r="L1222" s="9" t="s">
        <v>167</v>
      </c>
      <c r="N1222" s="9" t="s">
        <v>165</v>
      </c>
      <c r="O1222" s="9" t="s">
        <v>163</v>
      </c>
      <c r="R1222" s="9" t="s">
        <v>163</v>
      </c>
      <c r="S1222" s="9" t="s">
        <v>163</v>
      </c>
      <c r="T1222" s="9" t="s">
        <v>163</v>
      </c>
      <c r="U1222" s="9" t="s">
        <v>163</v>
      </c>
      <c r="V1222" s="9" t="s">
        <v>163</v>
      </c>
      <c r="W1222" s="9" t="s">
        <v>163</v>
      </c>
      <c r="X1222" s="9" t="s">
        <v>163</v>
      </c>
    </row>
    <row r="1223" spans="1:24" x14ac:dyDescent="0.2">
      <c r="A1223" s="9">
        <v>425186</v>
      </c>
      <c r="B1223" s="9" t="s">
        <v>157</v>
      </c>
      <c r="L1223" s="9" t="s">
        <v>165</v>
      </c>
      <c r="M1223" s="9" t="s">
        <v>163</v>
      </c>
      <c r="O1223" s="9" t="s">
        <v>165</v>
      </c>
      <c r="P1223" s="9" t="s">
        <v>163</v>
      </c>
      <c r="Q1223" s="9" t="s">
        <v>163</v>
      </c>
      <c r="R1223" s="9" t="s">
        <v>163</v>
      </c>
      <c r="S1223" s="9" t="s">
        <v>165</v>
      </c>
      <c r="T1223" s="9" t="s">
        <v>163</v>
      </c>
      <c r="U1223" s="9" t="s">
        <v>163</v>
      </c>
      <c r="V1223" s="9" t="s">
        <v>163</v>
      </c>
    </row>
    <row r="1224" spans="1:24" x14ac:dyDescent="0.2">
      <c r="A1224" s="9">
        <v>425199</v>
      </c>
      <c r="B1224" s="9" t="s">
        <v>157</v>
      </c>
      <c r="E1224" s="9" t="s">
        <v>167</v>
      </c>
      <c r="F1224" s="9" t="s">
        <v>167</v>
      </c>
      <c r="H1224" s="9" t="s">
        <v>167</v>
      </c>
      <c r="N1224" s="9" t="s">
        <v>167</v>
      </c>
      <c r="O1224" s="9" t="s">
        <v>167</v>
      </c>
      <c r="R1224" s="9" t="s">
        <v>167</v>
      </c>
      <c r="T1224" s="9" t="s">
        <v>165</v>
      </c>
      <c r="W1224" s="9" t="s">
        <v>165</v>
      </c>
      <c r="X1224" s="9" t="s">
        <v>165</v>
      </c>
    </row>
    <row r="1225" spans="1:24" x14ac:dyDescent="0.2">
      <c r="A1225" s="9">
        <v>425201</v>
      </c>
      <c r="B1225" s="9" t="s">
        <v>157</v>
      </c>
      <c r="D1225" s="9" t="s">
        <v>167</v>
      </c>
      <c r="G1225" s="9" t="s">
        <v>167</v>
      </c>
      <c r="K1225" s="9" t="s">
        <v>167</v>
      </c>
      <c r="N1225" s="9" t="s">
        <v>167</v>
      </c>
      <c r="O1225" s="9" t="s">
        <v>165</v>
      </c>
      <c r="P1225" s="9" t="s">
        <v>163</v>
      </c>
      <c r="Q1225" s="9" t="s">
        <v>165</v>
      </c>
      <c r="R1225" s="9" t="s">
        <v>163</v>
      </c>
      <c r="S1225" s="9" t="s">
        <v>167</v>
      </c>
      <c r="T1225" s="9" t="s">
        <v>167</v>
      </c>
      <c r="U1225" s="9" t="s">
        <v>163</v>
      </c>
      <c r="V1225" s="9" t="s">
        <v>165</v>
      </c>
      <c r="W1225" s="9" t="s">
        <v>165</v>
      </c>
      <c r="X1225" s="9" t="s">
        <v>167</v>
      </c>
    </row>
    <row r="1226" spans="1:24" x14ac:dyDescent="0.2">
      <c r="A1226" s="9">
        <v>425223</v>
      </c>
      <c r="B1226" s="9" t="s">
        <v>157</v>
      </c>
      <c r="K1226" s="9" t="s">
        <v>167</v>
      </c>
      <c r="L1226" s="9" t="s">
        <v>167</v>
      </c>
      <c r="R1226" s="9" t="s">
        <v>167</v>
      </c>
      <c r="T1226" s="9" t="s">
        <v>165</v>
      </c>
      <c r="U1226" s="9" t="s">
        <v>165</v>
      </c>
      <c r="V1226" s="9" t="s">
        <v>165</v>
      </c>
      <c r="W1226" s="9" t="s">
        <v>165</v>
      </c>
    </row>
    <row r="1227" spans="1:24" x14ac:dyDescent="0.2">
      <c r="A1227" s="9">
        <v>425225</v>
      </c>
      <c r="B1227" s="9" t="s">
        <v>157</v>
      </c>
      <c r="I1227" s="9" t="s">
        <v>165</v>
      </c>
      <c r="J1227" s="9" t="s">
        <v>167</v>
      </c>
      <c r="M1227" s="9" t="s">
        <v>165</v>
      </c>
      <c r="T1227" s="9" t="s">
        <v>163</v>
      </c>
      <c r="U1227" s="9" t="s">
        <v>165</v>
      </c>
      <c r="V1227" s="9" t="s">
        <v>165</v>
      </c>
      <c r="W1227" s="9" t="s">
        <v>163</v>
      </c>
    </row>
    <row r="1228" spans="1:24" x14ac:dyDescent="0.2">
      <c r="A1228" s="9">
        <v>425251</v>
      </c>
      <c r="B1228" s="9" t="s">
        <v>157</v>
      </c>
      <c r="K1228" s="9" t="s">
        <v>167</v>
      </c>
      <c r="O1228" s="9" t="s">
        <v>167</v>
      </c>
      <c r="T1228" s="9" t="s">
        <v>167</v>
      </c>
      <c r="U1228" s="9" t="s">
        <v>163</v>
      </c>
      <c r="V1228" s="9" t="s">
        <v>163</v>
      </c>
    </row>
    <row r="1229" spans="1:24" x14ac:dyDescent="0.2">
      <c r="A1229" s="9">
        <v>425258</v>
      </c>
      <c r="B1229" s="9" t="s">
        <v>157</v>
      </c>
      <c r="H1229" s="9" t="s">
        <v>165</v>
      </c>
      <c r="J1229" s="9" t="s">
        <v>167</v>
      </c>
      <c r="L1229" s="9" t="s">
        <v>167</v>
      </c>
      <c r="N1229" s="9" t="s">
        <v>163</v>
      </c>
      <c r="O1229" s="9" t="s">
        <v>167</v>
      </c>
      <c r="P1229" s="9" t="s">
        <v>163</v>
      </c>
      <c r="Q1229" s="9" t="s">
        <v>167</v>
      </c>
      <c r="R1229" s="9" t="s">
        <v>163</v>
      </c>
      <c r="S1229" s="9" t="s">
        <v>163</v>
      </c>
      <c r="U1229" s="9" t="s">
        <v>165</v>
      </c>
      <c r="W1229" s="9" t="s">
        <v>163</v>
      </c>
    </row>
    <row r="1230" spans="1:24" x14ac:dyDescent="0.2">
      <c r="A1230" s="9">
        <v>425260</v>
      </c>
      <c r="B1230" s="9" t="s">
        <v>157</v>
      </c>
      <c r="N1230" s="9" t="s">
        <v>167</v>
      </c>
      <c r="P1230" s="9" t="s">
        <v>167</v>
      </c>
      <c r="R1230" s="9" t="s">
        <v>165</v>
      </c>
      <c r="S1230" s="9" t="s">
        <v>165</v>
      </c>
      <c r="W1230" s="9" t="s">
        <v>167</v>
      </c>
    </row>
    <row r="1231" spans="1:24" x14ac:dyDescent="0.2">
      <c r="A1231" s="9">
        <v>425277</v>
      </c>
      <c r="B1231" s="9" t="s">
        <v>157</v>
      </c>
      <c r="L1231" s="9" t="s">
        <v>165</v>
      </c>
      <c r="N1231" s="9" t="s">
        <v>167</v>
      </c>
      <c r="Q1231" s="9" t="s">
        <v>167</v>
      </c>
      <c r="R1231" s="9" t="s">
        <v>163</v>
      </c>
      <c r="S1231" s="9" t="s">
        <v>167</v>
      </c>
      <c r="T1231" s="9" t="s">
        <v>167</v>
      </c>
      <c r="U1231" s="9" t="s">
        <v>167</v>
      </c>
      <c r="V1231" s="9" t="s">
        <v>163</v>
      </c>
      <c r="W1231" s="9" t="s">
        <v>167</v>
      </c>
      <c r="X1231" s="9" t="s">
        <v>163</v>
      </c>
    </row>
    <row r="1232" spans="1:24" x14ac:dyDescent="0.2">
      <c r="A1232" s="9">
        <v>425283</v>
      </c>
      <c r="B1232" s="9" t="s">
        <v>157</v>
      </c>
      <c r="F1232" s="9" t="s">
        <v>167</v>
      </c>
      <c r="I1232" s="9" t="s">
        <v>167</v>
      </c>
      <c r="L1232" s="9" t="s">
        <v>163</v>
      </c>
      <c r="N1232" s="9" t="s">
        <v>163</v>
      </c>
      <c r="O1232" s="9" t="s">
        <v>163</v>
      </c>
      <c r="P1232" s="9" t="s">
        <v>165</v>
      </c>
      <c r="Q1232" s="9" t="s">
        <v>167</v>
      </c>
      <c r="R1232" s="9" t="s">
        <v>163</v>
      </c>
      <c r="S1232" s="9" t="s">
        <v>167</v>
      </c>
      <c r="T1232" s="9" t="s">
        <v>163</v>
      </c>
      <c r="U1232" s="9" t="s">
        <v>163</v>
      </c>
      <c r="V1232" s="9" t="s">
        <v>163</v>
      </c>
      <c r="W1232" s="9" t="s">
        <v>163</v>
      </c>
      <c r="X1232" s="9" t="s">
        <v>163</v>
      </c>
    </row>
    <row r="1233" spans="1:24" x14ac:dyDescent="0.2">
      <c r="A1233" s="9">
        <v>425285</v>
      </c>
      <c r="B1233" s="9" t="s">
        <v>157</v>
      </c>
      <c r="E1233" s="9" t="s">
        <v>167</v>
      </c>
      <c r="K1233" s="9" t="s">
        <v>167</v>
      </c>
      <c r="P1233" s="9" t="s">
        <v>167</v>
      </c>
      <c r="Q1233" s="9" t="s">
        <v>167</v>
      </c>
      <c r="R1233" s="9" t="s">
        <v>163</v>
      </c>
      <c r="S1233" s="9" t="s">
        <v>167</v>
      </c>
      <c r="T1233" s="9" t="s">
        <v>165</v>
      </c>
      <c r="U1233" s="9" t="s">
        <v>163</v>
      </c>
      <c r="X1233" s="9" t="s">
        <v>167</v>
      </c>
    </row>
    <row r="1234" spans="1:24" x14ac:dyDescent="0.2">
      <c r="A1234" s="9">
        <v>425296</v>
      </c>
      <c r="B1234" s="9" t="s">
        <v>157</v>
      </c>
      <c r="G1234" s="9" t="s">
        <v>167</v>
      </c>
      <c r="J1234" s="9" t="s">
        <v>167</v>
      </c>
      <c r="K1234" s="9" t="s">
        <v>163</v>
      </c>
      <c r="L1234" s="9" t="s">
        <v>167</v>
      </c>
      <c r="N1234" s="9" t="s">
        <v>165</v>
      </c>
      <c r="O1234" s="9" t="s">
        <v>165</v>
      </c>
      <c r="P1234" s="9" t="s">
        <v>163</v>
      </c>
      <c r="Q1234" s="9" t="s">
        <v>165</v>
      </c>
      <c r="R1234" s="9" t="s">
        <v>163</v>
      </c>
      <c r="T1234" s="9" t="s">
        <v>163</v>
      </c>
      <c r="U1234" s="9" t="s">
        <v>163</v>
      </c>
      <c r="V1234" s="9" t="s">
        <v>163</v>
      </c>
      <c r="W1234" s="9" t="s">
        <v>163</v>
      </c>
      <c r="X1234" s="9" t="s">
        <v>163</v>
      </c>
    </row>
    <row r="1235" spans="1:24" x14ac:dyDescent="0.2">
      <c r="A1235" s="9">
        <v>425305</v>
      </c>
      <c r="B1235" s="9" t="s">
        <v>157</v>
      </c>
      <c r="C1235" s="9" t="s">
        <v>167</v>
      </c>
      <c r="I1235" s="9" t="s">
        <v>163</v>
      </c>
      <c r="L1235" s="9" t="s">
        <v>163</v>
      </c>
      <c r="N1235" s="9" t="s">
        <v>163</v>
      </c>
      <c r="O1235" s="9" t="s">
        <v>163</v>
      </c>
      <c r="P1235" s="9" t="s">
        <v>163</v>
      </c>
      <c r="Q1235" s="9" t="s">
        <v>165</v>
      </c>
      <c r="R1235" s="9" t="s">
        <v>163</v>
      </c>
      <c r="T1235" s="9" t="s">
        <v>163</v>
      </c>
      <c r="U1235" s="9" t="s">
        <v>163</v>
      </c>
      <c r="V1235" s="9" t="s">
        <v>165</v>
      </c>
      <c r="W1235" s="9" t="s">
        <v>163</v>
      </c>
      <c r="X1235" s="9" t="s">
        <v>165</v>
      </c>
    </row>
    <row r="1236" spans="1:24" x14ac:dyDescent="0.2">
      <c r="A1236" s="9">
        <v>425314</v>
      </c>
      <c r="B1236" s="9" t="s">
        <v>157</v>
      </c>
      <c r="F1236" s="9" t="s">
        <v>167</v>
      </c>
      <c r="G1236" s="9" t="s">
        <v>163</v>
      </c>
      <c r="J1236" s="9" t="s">
        <v>163</v>
      </c>
      <c r="M1236" s="9" t="s">
        <v>165</v>
      </c>
      <c r="N1236" s="9" t="s">
        <v>163</v>
      </c>
      <c r="O1236" s="9" t="s">
        <v>165</v>
      </c>
      <c r="P1236" s="9" t="s">
        <v>163</v>
      </c>
      <c r="Q1236" s="9" t="s">
        <v>163</v>
      </c>
      <c r="R1236" s="9" t="s">
        <v>163</v>
      </c>
      <c r="S1236" s="9" t="s">
        <v>165</v>
      </c>
      <c r="T1236" s="9" t="s">
        <v>163</v>
      </c>
      <c r="U1236" s="9" t="s">
        <v>163</v>
      </c>
      <c r="V1236" s="9" t="s">
        <v>163</v>
      </c>
      <c r="W1236" s="9" t="s">
        <v>163</v>
      </c>
      <c r="X1236" s="9" t="s">
        <v>163</v>
      </c>
    </row>
    <row r="1237" spans="1:24" x14ac:dyDescent="0.2">
      <c r="A1237" s="9">
        <v>425315</v>
      </c>
      <c r="B1237" s="9" t="s">
        <v>157</v>
      </c>
      <c r="D1237" s="9" t="s">
        <v>167</v>
      </c>
      <c r="K1237" s="9" t="s">
        <v>167</v>
      </c>
      <c r="L1237" s="9" t="s">
        <v>163</v>
      </c>
      <c r="M1237" s="9" t="s">
        <v>165</v>
      </c>
      <c r="N1237" s="9" t="s">
        <v>165</v>
      </c>
      <c r="O1237" s="9" t="s">
        <v>163</v>
      </c>
      <c r="P1237" s="9" t="s">
        <v>163</v>
      </c>
      <c r="Q1237" s="9" t="s">
        <v>163</v>
      </c>
      <c r="R1237" s="9" t="s">
        <v>163</v>
      </c>
      <c r="S1237" s="9" t="s">
        <v>163</v>
      </c>
      <c r="T1237" s="9" t="s">
        <v>163</v>
      </c>
      <c r="U1237" s="9" t="s">
        <v>163</v>
      </c>
      <c r="V1237" s="9" t="s">
        <v>163</v>
      </c>
      <c r="W1237" s="9" t="s">
        <v>163</v>
      </c>
      <c r="X1237" s="9" t="s">
        <v>163</v>
      </c>
    </row>
    <row r="1238" spans="1:24" x14ac:dyDescent="0.2">
      <c r="A1238" s="9">
        <v>425320</v>
      </c>
      <c r="B1238" s="9" t="s">
        <v>157</v>
      </c>
      <c r="K1238" s="9" t="s">
        <v>167</v>
      </c>
      <c r="L1238" s="9" t="s">
        <v>167</v>
      </c>
      <c r="P1238" s="9" t="s">
        <v>167</v>
      </c>
      <c r="Q1238" s="9" t="s">
        <v>165</v>
      </c>
      <c r="S1238" s="9" t="s">
        <v>167</v>
      </c>
      <c r="U1238" s="9" t="s">
        <v>167</v>
      </c>
      <c r="V1238" s="9" t="s">
        <v>167</v>
      </c>
    </row>
    <row r="1239" spans="1:24" x14ac:dyDescent="0.2">
      <c r="A1239" s="9">
        <v>425323</v>
      </c>
      <c r="B1239" s="9" t="s">
        <v>157</v>
      </c>
      <c r="P1239" s="9" t="s">
        <v>167</v>
      </c>
      <c r="Q1239" s="9" t="s">
        <v>167</v>
      </c>
      <c r="R1239" s="9" t="s">
        <v>167</v>
      </c>
      <c r="U1239" s="9" t="s">
        <v>163</v>
      </c>
      <c r="V1239" s="9" t="s">
        <v>167</v>
      </c>
      <c r="W1239" s="9" t="s">
        <v>163</v>
      </c>
    </row>
    <row r="1240" spans="1:24" x14ac:dyDescent="0.2">
      <c r="A1240" s="9">
        <v>425327</v>
      </c>
      <c r="B1240" s="9" t="s">
        <v>157</v>
      </c>
      <c r="J1240" s="9" t="s">
        <v>167</v>
      </c>
      <c r="K1240" s="9" t="s">
        <v>167</v>
      </c>
      <c r="L1240" s="9" t="s">
        <v>165</v>
      </c>
      <c r="N1240" s="9" t="s">
        <v>165</v>
      </c>
      <c r="P1240" s="9" t="s">
        <v>163</v>
      </c>
      <c r="Q1240" s="9" t="s">
        <v>163</v>
      </c>
      <c r="R1240" s="9" t="s">
        <v>163</v>
      </c>
      <c r="S1240" s="9" t="s">
        <v>163</v>
      </c>
      <c r="T1240" s="9" t="s">
        <v>163</v>
      </c>
      <c r="U1240" s="9" t="s">
        <v>163</v>
      </c>
      <c r="V1240" s="9" t="s">
        <v>163</v>
      </c>
      <c r="W1240" s="9" t="s">
        <v>163</v>
      </c>
      <c r="X1240" s="9" t="s">
        <v>163</v>
      </c>
    </row>
    <row r="1241" spans="1:24" x14ac:dyDescent="0.2">
      <c r="A1241" s="9">
        <v>425334</v>
      </c>
      <c r="B1241" s="9" t="s">
        <v>157</v>
      </c>
      <c r="K1241" s="9" t="s">
        <v>167</v>
      </c>
      <c r="N1241" s="9" t="s">
        <v>167</v>
      </c>
      <c r="Q1241" s="9" t="s">
        <v>167</v>
      </c>
      <c r="T1241" s="9" t="s">
        <v>167</v>
      </c>
      <c r="U1241" s="9" t="s">
        <v>165</v>
      </c>
      <c r="W1241" s="9" t="s">
        <v>165</v>
      </c>
      <c r="X1241" s="9" t="s">
        <v>165</v>
      </c>
    </row>
    <row r="1242" spans="1:24" x14ac:dyDescent="0.2">
      <c r="A1242" s="9">
        <v>425338</v>
      </c>
      <c r="B1242" s="9" t="s">
        <v>157</v>
      </c>
      <c r="D1242" s="9" t="s">
        <v>163</v>
      </c>
      <c r="J1242" s="9" t="s">
        <v>163</v>
      </c>
      <c r="K1242" s="9" t="s">
        <v>167</v>
      </c>
      <c r="L1242" s="9" t="s">
        <v>163</v>
      </c>
      <c r="O1242" s="9" t="s">
        <v>165</v>
      </c>
      <c r="R1242" s="9" t="s">
        <v>163</v>
      </c>
      <c r="U1242" s="9" t="s">
        <v>163</v>
      </c>
      <c r="V1242" s="9" t="s">
        <v>165</v>
      </c>
      <c r="W1242" s="9" t="s">
        <v>163</v>
      </c>
    </row>
    <row r="1243" spans="1:24" x14ac:dyDescent="0.2">
      <c r="A1243" s="9">
        <v>425346</v>
      </c>
      <c r="B1243" s="9" t="s">
        <v>157</v>
      </c>
      <c r="I1243" s="9" t="s">
        <v>167</v>
      </c>
      <c r="N1243" s="9" t="s">
        <v>167</v>
      </c>
      <c r="O1243" s="9" t="s">
        <v>167</v>
      </c>
      <c r="P1243" s="9" t="s">
        <v>167</v>
      </c>
      <c r="R1243" s="9" t="s">
        <v>165</v>
      </c>
    </row>
    <row r="1244" spans="1:24" x14ac:dyDescent="0.2">
      <c r="A1244" s="9">
        <v>425350</v>
      </c>
      <c r="B1244" s="9" t="s">
        <v>157</v>
      </c>
      <c r="H1244" s="9" t="s">
        <v>167</v>
      </c>
      <c r="K1244" s="9" t="s">
        <v>167</v>
      </c>
      <c r="L1244" s="9" t="s">
        <v>165</v>
      </c>
      <c r="N1244" s="9" t="s">
        <v>167</v>
      </c>
      <c r="P1244" s="9" t="s">
        <v>167</v>
      </c>
      <c r="R1244" s="9" t="s">
        <v>163</v>
      </c>
      <c r="S1244" s="9" t="s">
        <v>163</v>
      </c>
      <c r="U1244" s="9" t="s">
        <v>167</v>
      </c>
      <c r="V1244" s="9" t="s">
        <v>165</v>
      </c>
    </row>
    <row r="1245" spans="1:24" x14ac:dyDescent="0.2">
      <c r="A1245" s="9">
        <v>425353</v>
      </c>
      <c r="B1245" s="9" t="s">
        <v>157</v>
      </c>
      <c r="K1245" s="9" t="s">
        <v>167</v>
      </c>
      <c r="N1245" s="9" t="s">
        <v>167</v>
      </c>
      <c r="P1245" s="9" t="s">
        <v>167</v>
      </c>
      <c r="Q1245" s="9" t="s">
        <v>167</v>
      </c>
      <c r="V1245" s="9" t="s">
        <v>167</v>
      </c>
      <c r="W1245" s="9" t="s">
        <v>167</v>
      </c>
    </row>
    <row r="1246" spans="1:24" x14ac:dyDescent="0.2">
      <c r="A1246" s="9">
        <v>425356</v>
      </c>
      <c r="B1246" s="9" t="s">
        <v>157</v>
      </c>
      <c r="F1246" s="9" t="s">
        <v>167</v>
      </c>
      <c r="J1246" s="9" t="s">
        <v>167</v>
      </c>
      <c r="L1246" s="9" t="s">
        <v>163</v>
      </c>
      <c r="M1246" s="9" t="s">
        <v>163</v>
      </c>
      <c r="O1246" s="9" t="s">
        <v>165</v>
      </c>
      <c r="P1246" s="9" t="s">
        <v>163</v>
      </c>
      <c r="R1246" s="9" t="s">
        <v>163</v>
      </c>
      <c r="U1246" s="9" t="s">
        <v>163</v>
      </c>
      <c r="V1246" s="9" t="s">
        <v>163</v>
      </c>
      <c r="W1246" s="9" t="s">
        <v>163</v>
      </c>
      <c r="X1246" s="9" t="s">
        <v>163</v>
      </c>
    </row>
    <row r="1247" spans="1:24" x14ac:dyDescent="0.2">
      <c r="A1247" s="9">
        <v>425360</v>
      </c>
      <c r="B1247" s="9" t="s">
        <v>157</v>
      </c>
      <c r="I1247" s="9" t="s">
        <v>165</v>
      </c>
      <c r="K1247" s="9" t="s">
        <v>167</v>
      </c>
      <c r="L1247" s="9" t="s">
        <v>163</v>
      </c>
      <c r="N1247" s="9" t="s">
        <v>165</v>
      </c>
      <c r="O1247" s="9" t="s">
        <v>167</v>
      </c>
      <c r="P1247" s="9" t="s">
        <v>165</v>
      </c>
      <c r="Q1247" s="9" t="s">
        <v>163</v>
      </c>
      <c r="R1247" s="9" t="s">
        <v>165</v>
      </c>
      <c r="S1247" s="9" t="s">
        <v>163</v>
      </c>
      <c r="T1247" s="9" t="s">
        <v>163</v>
      </c>
      <c r="U1247" s="9" t="s">
        <v>163</v>
      </c>
      <c r="V1247" s="9" t="s">
        <v>163</v>
      </c>
      <c r="W1247" s="9" t="s">
        <v>163</v>
      </c>
      <c r="X1247" s="9" t="s">
        <v>163</v>
      </c>
    </row>
    <row r="1248" spans="1:24" x14ac:dyDescent="0.2">
      <c r="A1248" s="9">
        <v>425365</v>
      </c>
      <c r="B1248" s="9" t="s">
        <v>157</v>
      </c>
      <c r="E1248" s="9" t="s">
        <v>167</v>
      </c>
      <c r="F1248" s="9" t="s">
        <v>167</v>
      </c>
      <c r="K1248" s="9" t="s">
        <v>165</v>
      </c>
      <c r="L1248" s="9" t="s">
        <v>163</v>
      </c>
      <c r="O1248" s="9" t="s">
        <v>165</v>
      </c>
      <c r="P1248" s="9" t="s">
        <v>165</v>
      </c>
      <c r="Q1248" s="9" t="s">
        <v>165</v>
      </c>
      <c r="R1248" s="9" t="s">
        <v>165</v>
      </c>
      <c r="S1248" s="9" t="s">
        <v>167</v>
      </c>
      <c r="T1248" s="9" t="s">
        <v>163</v>
      </c>
      <c r="U1248" s="9" t="s">
        <v>165</v>
      </c>
      <c r="V1248" s="9" t="s">
        <v>163</v>
      </c>
      <c r="W1248" s="9" t="s">
        <v>165</v>
      </c>
      <c r="X1248" s="9" t="s">
        <v>165</v>
      </c>
    </row>
    <row r="1249" spans="1:24" x14ac:dyDescent="0.2">
      <c r="A1249" s="9">
        <v>425369</v>
      </c>
      <c r="B1249" s="9" t="s">
        <v>157</v>
      </c>
      <c r="J1249" s="9" t="s">
        <v>167</v>
      </c>
      <c r="N1249" s="9" t="s">
        <v>167</v>
      </c>
      <c r="S1249" s="9" t="s">
        <v>165</v>
      </c>
      <c r="T1249" s="9" t="s">
        <v>167</v>
      </c>
      <c r="W1249" s="9" t="s">
        <v>165</v>
      </c>
      <c r="X1249" s="9" t="s">
        <v>167</v>
      </c>
    </row>
    <row r="1250" spans="1:24" x14ac:dyDescent="0.2">
      <c r="A1250" s="9">
        <v>425371</v>
      </c>
      <c r="B1250" s="9" t="s">
        <v>157</v>
      </c>
      <c r="K1250" s="9" t="s">
        <v>167</v>
      </c>
      <c r="P1250" s="9" t="s">
        <v>167</v>
      </c>
      <c r="Q1250" s="9" t="s">
        <v>167</v>
      </c>
      <c r="U1250" s="9" t="s">
        <v>167</v>
      </c>
      <c r="V1250" s="9" t="s">
        <v>167</v>
      </c>
      <c r="W1250" s="9" t="s">
        <v>167</v>
      </c>
      <c r="X1250" s="9" t="s">
        <v>167</v>
      </c>
    </row>
    <row r="1251" spans="1:24" x14ac:dyDescent="0.2">
      <c r="A1251" s="9">
        <v>425373</v>
      </c>
      <c r="B1251" s="9" t="s">
        <v>157</v>
      </c>
      <c r="E1251" s="9" t="s">
        <v>165</v>
      </c>
      <c r="H1251" s="9" t="s">
        <v>165</v>
      </c>
      <c r="K1251" s="9" t="s">
        <v>165</v>
      </c>
      <c r="L1251" s="9" t="s">
        <v>163</v>
      </c>
      <c r="N1251" s="9" t="s">
        <v>167</v>
      </c>
      <c r="O1251" s="9" t="s">
        <v>167</v>
      </c>
      <c r="P1251" s="9" t="s">
        <v>167</v>
      </c>
      <c r="Q1251" s="9" t="s">
        <v>167</v>
      </c>
      <c r="R1251" s="9" t="s">
        <v>163</v>
      </c>
      <c r="S1251" s="9" t="s">
        <v>163</v>
      </c>
      <c r="T1251" s="9" t="s">
        <v>163</v>
      </c>
      <c r="U1251" s="9" t="s">
        <v>163</v>
      </c>
      <c r="V1251" s="9" t="s">
        <v>163</v>
      </c>
      <c r="W1251" s="9" t="s">
        <v>163</v>
      </c>
      <c r="X1251" s="9" t="s">
        <v>163</v>
      </c>
    </row>
    <row r="1252" spans="1:24" x14ac:dyDescent="0.2">
      <c r="A1252" s="9">
        <v>425377</v>
      </c>
      <c r="B1252" s="9" t="s">
        <v>157</v>
      </c>
      <c r="E1252" s="9" t="s">
        <v>167</v>
      </c>
      <c r="H1252" s="9" t="s">
        <v>167</v>
      </c>
      <c r="K1252" s="9" t="s">
        <v>167</v>
      </c>
      <c r="O1252" s="9" t="s">
        <v>167</v>
      </c>
      <c r="P1252" s="9" t="s">
        <v>167</v>
      </c>
      <c r="Q1252" s="9" t="s">
        <v>167</v>
      </c>
      <c r="R1252" s="9" t="s">
        <v>167</v>
      </c>
      <c r="T1252" s="9" t="s">
        <v>167</v>
      </c>
      <c r="U1252" s="9" t="s">
        <v>167</v>
      </c>
      <c r="V1252" s="9" t="s">
        <v>167</v>
      </c>
      <c r="W1252" s="9" t="s">
        <v>167</v>
      </c>
      <c r="X1252" s="9" t="s">
        <v>167</v>
      </c>
    </row>
    <row r="1253" spans="1:24" x14ac:dyDescent="0.2">
      <c r="A1253" s="9">
        <v>425386</v>
      </c>
      <c r="B1253" s="9" t="s">
        <v>157</v>
      </c>
      <c r="K1253" s="9" t="s">
        <v>167</v>
      </c>
      <c r="L1253" s="9" t="s">
        <v>165</v>
      </c>
      <c r="M1253" s="9" t="s">
        <v>165</v>
      </c>
      <c r="O1253" s="9" t="s">
        <v>163</v>
      </c>
      <c r="P1253" s="9" t="s">
        <v>163</v>
      </c>
      <c r="R1253" s="9" t="s">
        <v>163</v>
      </c>
      <c r="U1253" s="9" t="s">
        <v>163</v>
      </c>
      <c r="V1253" s="9" t="s">
        <v>163</v>
      </c>
      <c r="W1253" s="9" t="s">
        <v>163</v>
      </c>
      <c r="X1253" s="9" t="s">
        <v>163</v>
      </c>
    </row>
    <row r="1254" spans="1:24" x14ac:dyDescent="0.2">
      <c r="A1254" s="9">
        <v>425393</v>
      </c>
      <c r="B1254" s="9" t="s">
        <v>157</v>
      </c>
      <c r="D1254" s="9" t="s">
        <v>167</v>
      </c>
      <c r="H1254" s="9" t="s">
        <v>167</v>
      </c>
      <c r="K1254" s="9" t="s">
        <v>167</v>
      </c>
      <c r="L1254" s="9" t="s">
        <v>165</v>
      </c>
      <c r="N1254" s="9" t="s">
        <v>165</v>
      </c>
      <c r="P1254" s="9" t="s">
        <v>165</v>
      </c>
      <c r="Q1254" s="9" t="s">
        <v>167</v>
      </c>
      <c r="R1254" s="9" t="s">
        <v>163</v>
      </c>
      <c r="S1254" s="9" t="s">
        <v>165</v>
      </c>
      <c r="T1254" s="9" t="s">
        <v>163</v>
      </c>
      <c r="U1254" s="9" t="s">
        <v>163</v>
      </c>
      <c r="V1254" s="9" t="s">
        <v>163</v>
      </c>
      <c r="W1254" s="9" t="s">
        <v>163</v>
      </c>
      <c r="X1254" s="9" t="s">
        <v>163</v>
      </c>
    </row>
    <row r="1255" spans="1:24" x14ac:dyDescent="0.2">
      <c r="A1255" s="9">
        <v>425395</v>
      </c>
      <c r="B1255" s="9" t="s">
        <v>157</v>
      </c>
      <c r="I1255" s="9" t="s">
        <v>165</v>
      </c>
      <c r="L1255" s="9" t="s">
        <v>165</v>
      </c>
      <c r="N1255" s="9" t="s">
        <v>163</v>
      </c>
      <c r="O1255" s="9" t="s">
        <v>163</v>
      </c>
      <c r="P1255" s="9" t="s">
        <v>163</v>
      </c>
      <c r="Q1255" s="9" t="s">
        <v>163</v>
      </c>
      <c r="R1255" s="9" t="s">
        <v>165</v>
      </c>
      <c r="T1255" s="9" t="s">
        <v>163</v>
      </c>
      <c r="U1255" s="9" t="s">
        <v>163</v>
      </c>
      <c r="V1255" s="9" t="s">
        <v>163</v>
      </c>
    </row>
    <row r="1256" spans="1:24" x14ac:dyDescent="0.2">
      <c r="A1256" s="9">
        <v>425427</v>
      </c>
      <c r="B1256" s="9" t="s">
        <v>157</v>
      </c>
      <c r="K1256" s="9" t="s">
        <v>167</v>
      </c>
      <c r="M1256" s="9" t="s">
        <v>167</v>
      </c>
      <c r="O1256" s="9" t="s">
        <v>167</v>
      </c>
      <c r="T1256" s="9" t="s">
        <v>163</v>
      </c>
      <c r="V1256" s="9" t="s">
        <v>163</v>
      </c>
      <c r="W1256" s="9" t="s">
        <v>167</v>
      </c>
    </row>
    <row r="1257" spans="1:24" x14ac:dyDescent="0.2">
      <c r="A1257" s="9">
        <v>425440</v>
      </c>
      <c r="B1257" s="9" t="s">
        <v>157</v>
      </c>
      <c r="G1257" s="9" t="s">
        <v>167</v>
      </c>
      <c r="K1257" s="9" t="s">
        <v>167</v>
      </c>
      <c r="L1257" s="9" t="s">
        <v>163</v>
      </c>
      <c r="Q1257" s="9" t="s">
        <v>167</v>
      </c>
      <c r="R1257" s="9" t="s">
        <v>163</v>
      </c>
      <c r="W1257" s="9" t="s">
        <v>167</v>
      </c>
    </row>
    <row r="1258" spans="1:24" x14ac:dyDescent="0.2">
      <c r="A1258" s="9">
        <v>425449</v>
      </c>
      <c r="B1258" s="9" t="s">
        <v>157</v>
      </c>
      <c r="F1258" s="9" t="s">
        <v>165</v>
      </c>
      <c r="J1258" s="9" t="s">
        <v>165</v>
      </c>
      <c r="K1258" s="9" t="s">
        <v>165</v>
      </c>
      <c r="L1258" s="9" t="s">
        <v>163</v>
      </c>
      <c r="N1258" s="9" t="s">
        <v>165</v>
      </c>
      <c r="O1258" s="9" t="s">
        <v>163</v>
      </c>
      <c r="P1258" s="9" t="s">
        <v>163</v>
      </c>
      <c r="R1258" s="9" t="s">
        <v>163</v>
      </c>
      <c r="T1258" s="9" t="s">
        <v>163</v>
      </c>
      <c r="U1258" s="9" t="s">
        <v>165</v>
      </c>
      <c r="V1258" s="9" t="s">
        <v>163</v>
      </c>
      <c r="W1258" s="9" t="s">
        <v>163</v>
      </c>
    </row>
    <row r="1259" spans="1:24" x14ac:dyDescent="0.2">
      <c r="A1259" s="9">
        <v>425457</v>
      </c>
      <c r="B1259" s="9" t="s">
        <v>157</v>
      </c>
      <c r="G1259" s="9" t="s">
        <v>165</v>
      </c>
      <c r="J1259" s="9" t="s">
        <v>167</v>
      </c>
      <c r="L1259" s="9" t="s">
        <v>163</v>
      </c>
      <c r="N1259" s="9" t="s">
        <v>163</v>
      </c>
      <c r="O1259" s="9" t="s">
        <v>163</v>
      </c>
      <c r="P1259" s="9" t="s">
        <v>163</v>
      </c>
      <c r="Q1259" s="9" t="s">
        <v>163</v>
      </c>
      <c r="R1259" s="9" t="s">
        <v>163</v>
      </c>
      <c r="S1259" s="9" t="s">
        <v>163</v>
      </c>
      <c r="T1259" s="9" t="s">
        <v>163</v>
      </c>
      <c r="U1259" s="9" t="s">
        <v>163</v>
      </c>
      <c r="V1259" s="9" t="s">
        <v>163</v>
      </c>
      <c r="W1259" s="9" t="s">
        <v>163</v>
      </c>
      <c r="X1259" s="9" t="s">
        <v>163</v>
      </c>
    </row>
    <row r="1260" spans="1:24" x14ac:dyDescent="0.2">
      <c r="A1260" s="9">
        <v>425462</v>
      </c>
      <c r="B1260" s="9" t="s">
        <v>157</v>
      </c>
      <c r="G1260" s="9" t="s">
        <v>167</v>
      </c>
      <c r="H1260" s="9" t="s">
        <v>167</v>
      </c>
      <c r="K1260" s="9" t="s">
        <v>167</v>
      </c>
      <c r="L1260" s="9" t="s">
        <v>165</v>
      </c>
      <c r="N1260" s="9" t="s">
        <v>165</v>
      </c>
      <c r="O1260" s="9" t="s">
        <v>165</v>
      </c>
      <c r="P1260" s="9" t="s">
        <v>165</v>
      </c>
      <c r="R1260" s="9" t="s">
        <v>165</v>
      </c>
      <c r="T1260" s="9" t="s">
        <v>165</v>
      </c>
      <c r="U1260" s="9" t="s">
        <v>165</v>
      </c>
      <c r="V1260" s="9" t="s">
        <v>165</v>
      </c>
      <c r="W1260" s="9" t="s">
        <v>163</v>
      </c>
      <c r="X1260" s="9" t="s">
        <v>165</v>
      </c>
    </row>
    <row r="1261" spans="1:24" x14ac:dyDescent="0.2">
      <c r="A1261" s="9">
        <v>425474</v>
      </c>
      <c r="B1261" s="9" t="s">
        <v>157</v>
      </c>
      <c r="K1261" s="9" t="s">
        <v>167</v>
      </c>
      <c r="Q1261" s="9" t="s">
        <v>167</v>
      </c>
      <c r="R1261" s="9" t="s">
        <v>167</v>
      </c>
      <c r="T1261" s="9" t="s">
        <v>167</v>
      </c>
      <c r="U1261" s="9" t="s">
        <v>167</v>
      </c>
      <c r="V1261" s="9" t="s">
        <v>167</v>
      </c>
    </row>
    <row r="1262" spans="1:24" x14ac:dyDescent="0.2">
      <c r="A1262" s="9">
        <v>425479</v>
      </c>
      <c r="B1262" s="9" t="s">
        <v>157</v>
      </c>
      <c r="I1262" s="9" t="s">
        <v>167</v>
      </c>
      <c r="L1262" s="9" t="s">
        <v>167</v>
      </c>
      <c r="N1262" s="9" t="s">
        <v>165</v>
      </c>
      <c r="O1262" s="9" t="s">
        <v>167</v>
      </c>
      <c r="Q1262" s="9" t="s">
        <v>165</v>
      </c>
      <c r="R1262" s="9" t="s">
        <v>163</v>
      </c>
      <c r="T1262" s="9" t="s">
        <v>167</v>
      </c>
    </row>
    <row r="1263" spans="1:24" x14ac:dyDescent="0.2">
      <c r="A1263" s="9">
        <v>425490</v>
      </c>
      <c r="B1263" s="9" t="s">
        <v>157</v>
      </c>
      <c r="L1263" s="9" t="s">
        <v>165</v>
      </c>
      <c r="R1263" s="9" t="s">
        <v>163</v>
      </c>
      <c r="T1263" s="9" t="s">
        <v>165</v>
      </c>
      <c r="U1263" s="9" t="s">
        <v>165</v>
      </c>
      <c r="V1263" s="9" t="s">
        <v>165</v>
      </c>
      <c r="W1263" s="9" t="s">
        <v>165</v>
      </c>
    </row>
    <row r="1264" spans="1:24" x14ac:dyDescent="0.2">
      <c r="A1264" s="9">
        <v>425497</v>
      </c>
      <c r="B1264" s="9" t="s">
        <v>157</v>
      </c>
      <c r="L1264" s="9" t="s">
        <v>165</v>
      </c>
      <c r="M1264" s="9" t="s">
        <v>167</v>
      </c>
      <c r="O1264" s="9" t="s">
        <v>167</v>
      </c>
      <c r="P1264" s="9" t="s">
        <v>167</v>
      </c>
      <c r="R1264" s="9" t="s">
        <v>163</v>
      </c>
      <c r="S1264" s="9" t="s">
        <v>165</v>
      </c>
      <c r="V1264" s="9" t="s">
        <v>167</v>
      </c>
      <c r="W1264" s="9" t="s">
        <v>167</v>
      </c>
    </row>
    <row r="1265" spans="1:24" x14ac:dyDescent="0.2">
      <c r="A1265" s="9">
        <v>425502</v>
      </c>
      <c r="B1265" s="9" t="s">
        <v>157</v>
      </c>
      <c r="H1265" s="9" t="s">
        <v>167</v>
      </c>
      <c r="L1265" s="9" t="s">
        <v>165</v>
      </c>
      <c r="N1265" s="9" t="s">
        <v>165</v>
      </c>
      <c r="O1265" s="9" t="s">
        <v>165</v>
      </c>
      <c r="P1265" s="9" t="s">
        <v>167</v>
      </c>
      <c r="Q1265" s="9" t="s">
        <v>165</v>
      </c>
      <c r="R1265" s="9" t="s">
        <v>163</v>
      </c>
      <c r="S1265" s="9" t="s">
        <v>163</v>
      </c>
      <c r="U1265" s="9" t="s">
        <v>163</v>
      </c>
      <c r="V1265" s="9" t="s">
        <v>165</v>
      </c>
      <c r="W1265" s="9" t="s">
        <v>167</v>
      </c>
    </row>
    <row r="1266" spans="1:24" x14ac:dyDescent="0.2">
      <c r="A1266" s="9">
        <v>425508</v>
      </c>
      <c r="B1266" s="9" t="s">
        <v>157</v>
      </c>
      <c r="I1266" s="9" t="s">
        <v>165</v>
      </c>
      <c r="J1266" s="9" t="s">
        <v>165</v>
      </c>
      <c r="L1266" s="9" t="s">
        <v>163</v>
      </c>
      <c r="M1266" s="9" t="s">
        <v>163</v>
      </c>
      <c r="P1266" s="9" t="s">
        <v>163</v>
      </c>
      <c r="Q1266" s="9" t="s">
        <v>165</v>
      </c>
      <c r="R1266" s="9" t="s">
        <v>163</v>
      </c>
      <c r="T1266" s="9" t="s">
        <v>163</v>
      </c>
      <c r="U1266" s="9" t="s">
        <v>163</v>
      </c>
      <c r="W1266" s="9" t="s">
        <v>165</v>
      </c>
      <c r="X1266" s="9" t="s">
        <v>163</v>
      </c>
    </row>
    <row r="1267" spans="1:24" x14ac:dyDescent="0.2">
      <c r="A1267" s="9">
        <v>425517</v>
      </c>
      <c r="B1267" s="9" t="s">
        <v>157</v>
      </c>
      <c r="K1267" s="9" t="s">
        <v>167</v>
      </c>
      <c r="N1267" s="9" t="s">
        <v>167</v>
      </c>
      <c r="O1267" s="9" t="s">
        <v>167</v>
      </c>
      <c r="P1267" s="9" t="s">
        <v>167</v>
      </c>
      <c r="Q1267" s="9" t="s">
        <v>167</v>
      </c>
      <c r="R1267" s="9" t="s">
        <v>167</v>
      </c>
      <c r="T1267" s="9" t="s">
        <v>167</v>
      </c>
      <c r="U1267" s="9" t="s">
        <v>167</v>
      </c>
      <c r="W1267" s="9" t="s">
        <v>167</v>
      </c>
      <c r="X1267" s="9" t="s">
        <v>167</v>
      </c>
    </row>
    <row r="1268" spans="1:24" x14ac:dyDescent="0.2">
      <c r="A1268" s="9">
        <v>425523</v>
      </c>
      <c r="B1268" s="9" t="s">
        <v>157</v>
      </c>
      <c r="F1268" s="9" t="s">
        <v>165</v>
      </c>
      <c r="K1268" s="9" t="s">
        <v>165</v>
      </c>
      <c r="L1268" s="9" t="s">
        <v>165</v>
      </c>
      <c r="N1268" s="9" t="s">
        <v>165</v>
      </c>
      <c r="O1268" s="9" t="s">
        <v>165</v>
      </c>
      <c r="P1268" s="9" t="s">
        <v>163</v>
      </c>
      <c r="Q1268" s="9" t="s">
        <v>165</v>
      </c>
      <c r="R1268" s="9" t="s">
        <v>163</v>
      </c>
      <c r="S1268" s="9" t="s">
        <v>165</v>
      </c>
      <c r="T1268" s="9" t="s">
        <v>163</v>
      </c>
      <c r="U1268" s="9" t="s">
        <v>163</v>
      </c>
      <c r="V1268" s="9" t="s">
        <v>163</v>
      </c>
      <c r="W1268" s="9" t="s">
        <v>163</v>
      </c>
      <c r="X1268" s="9" t="s">
        <v>163</v>
      </c>
    </row>
    <row r="1269" spans="1:24" x14ac:dyDescent="0.2">
      <c r="A1269" s="9">
        <v>425525</v>
      </c>
      <c r="B1269" s="9" t="s">
        <v>157</v>
      </c>
      <c r="C1269" s="9" t="s">
        <v>167</v>
      </c>
      <c r="G1269" s="9" t="s">
        <v>165</v>
      </c>
      <c r="K1269" s="9" t="s">
        <v>167</v>
      </c>
      <c r="N1269" s="9" t="s">
        <v>165</v>
      </c>
      <c r="O1269" s="9" t="s">
        <v>163</v>
      </c>
      <c r="P1269" s="9" t="s">
        <v>165</v>
      </c>
      <c r="Q1269" s="9" t="s">
        <v>167</v>
      </c>
      <c r="R1269" s="9" t="s">
        <v>165</v>
      </c>
      <c r="S1269" s="9" t="s">
        <v>165</v>
      </c>
      <c r="T1269" s="9" t="s">
        <v>165</v>
      </c>
      <c r="U1269" s="9" t="s">
        <v>165</v>
      </c>
      <c r="V1269" s="9" t="s">
        <v>165</v>
      </c>
      <c r="W1269" s="9" t="s">
        <v>165</v>
      </c>
    </row>
    <row r="1270" spans="1:24" x14ac:dyDescent="0.2">
      <c r="A1270" s="9">
        <v>425530</v>
      </c>
      <c r="B1270" s="9" t="s">
        <v>157</v>
      </c>
      <c r="D1270" s="9" t="s">
        <v>167</v>
      </c>
      <c r="H1270" s="9" t="s">
        <v>167</v>
      </c>
      <c r="L1270" s="9" t="s">
        <v>163</v>
      </c>
      <c r="R1270" s="9" t="s">
        <v>163</v>
      </c>
      <c r="S1270" s="9" t="s">
        <v>163</v>
      </c>
      <c r="W1270" s="9" t="s">
        <v>167</v>
      </c>
    </row>
    <row r="1271" spans="1:24" x14ac:dyDescent="0.2">
      <c r="A1271" s="9">
        <v>425531</v>
      </c>
      <c r="B1271" s="9" t="s">
        <v>157</v>
      </c>
      <c r="F1271" s="9" t="s">
        <v>167</v>
      </c>
      <c r="K1271" s="9" t="s">
        <v>167</v>
      </c>
      <c r="L1271" s="9" t="s">
        <v>167</v>
      </c>
      <c r="P1271" s="9" t="s">
        <v>167</v>
      </c>
      <c r="R1271" s="9" t="s">
        <v>165</v>
      </c>
      <c r="U1271" s="9" t="s">
        <v>167</v>
      </c>
      <c r="W1271" s="9" t="s">
        <v>167</v>
      </c>
    </row>
    <row r="1272" spans="1:24" x14ac:dyDescent="0.2">
      <c r="A1272" s="9">
        <v>425540</v>
      </c>
      <c r="B1272" s="9" t="s">
        <v>157</v>
      </c>
      <c r="D1272" s="9" t="s">
        <v>167</v>
      </c>
      <c r="F1272" s="9" t="s">
        <v>167</v>
      </c>
      <c r="J1272" s="9" t="s">
        <v>163</v>
      </c>
      <c r="M1272" s="9" t="s">
        <v>163</v>
      </c>
      <c r="N1272" s="9" t="s">
        <v>165</v>
      </c>
      <c r="P1272" s="9" t="s">
        <v>165</v>
      </c>
      <c r="T1272" s="9" t="s">
        <v>165</v>
      </c>
      <c r="U1272" s="9" t="s">
        <v>165</v>
      </c>
      <c r="V1272" s="9" t="s">
        <v>165</v>
      </c>
      <c r="W1272" s="9" t="s">
        <v>163</v>
      </c>
    </row>
    <row r="1273" spans="1:24" x14ac:dyDescent="0.2">
      <c r="A1273" s="9">
        <v>425542</v>
      </c>
      <c r="B1273" s="9" t="s">
        <v>157</v>
      </c>
      <c r="G1273" s="9" t="s">
        <v>165</v>
      </c>
      <c r="I1273" s="9" t="s">
        <v>167</v>
      </c>
      <c r="O1273" s="9" t="s">
        <v>165</v>
      </c>
      <c r="R1273" s="9" t="s">
        <v>165</v>
      </c>
      <c r="U1273" s="9" t="s">
        <v>163</v>
      </c>
      <c r="V1273" s="9" t="s">
        <v>163</v>
      </c>
      <c r="W1273" s="9" t="s">
        <v>163</v>
      </c>
    </row>
    <row r="1274" spans="1:24" x14ac:dyDescent="0.2">
      <c r="A1274" s="9">
        <v>425543</v>
      </c>
      <c r="B1274" s="9" t="s">
        <v>157</v>
      </c>
      <c r="D1274" s="9" t="s">
        <v>165</v>
      </c>
      <c r="G1274" s="9" t="s">
        <v>165</v>
      </c>
      <c r="I1274" s="9" t="s">
        <v>165</v>
      </c>
      <c r="K1274" s="9" t="s">
        <v>165</v>
      </c>
      <c r="N1274" s="9" t="s">
        <v>163</v>
      </c>
      <c r="O1274" s="9" t="s">
        <v>163</v>
      </c>
      <c r="P1274" s="9" t="s">
        <v>163</v>
      </c>
      <c r="Q1274" s="9" t="s">
        <v>163</v>
      </c>
      <c r="R1274" s="9" t="s">
        <v>163</v>
      </c>
      <c r="S1274" s="9" t="s">
        <v>163</v>
      </c>
      <c r="T1274" s="9" t="s">
        <v>163</v>
      </c>
      <c r="U1274" s="9" t="s">
        <v>163</v>
      </c>
      <c r="V1274" s="9" t="s">
        <v>163</v>
      </c>
      <c r="W1274" s="9" t="s">
        <v>163</v>
      </c>
      <c r="X1274" s="9" t="s">
        <v>163</v>
      </c>
    </row>
    <row r="1275" spans="1:24" x14ac:dyDescent="0.2">
      <c r="A1275" s="9">
        <v>425544</v>
      </c>
      <c r="B1275" s="9" t="s">
        <v>157</v>
      </c>
      <c r="F1275" s="9" t="s">
        <v>167</v>
      </c>
      <c r="K1275" s="9" t="s">
        <v>165</v>
      </c>
      <c r="L1275" s="9" t="s">
        <v>163</v>
      </c>
      <c r="P1275" s="9" t="s">
        <v>167</v>
      </c>
      <c r="R1275" s="9" t="s">
        <v>163</v>
      </c>
      <c r="W1275" s="9" t="s">
        <v>167</v>
      </c>
    </row>
    <row r="1276" spans="1:24" x14ac:dyDescent="0.2">
      <c r="A1276" s="9">
        <v>425547</v>
      </c>
      <c r="B1276" s="9" t="s">
        <v>157</v>
      </c>
      <c r="K1276" s="9" t="s">
        <v>167</v>
      </c>
      <c r="N1276" s="9" t="s">
        <v>165</v>
      </c>
      <c r="O1276" s="9" t="s">
        <v>167</v>
      </c>
      <c r="R1276" s="9" t="s">
        <v>167</v>
      </c>
      <c r="S1276" s="9" t="s">
        <v>167</v>
      </c>
      <c r="W1276" s="9" t="s">
        <v>167</v>
      </c>
    </row>
    <row r="1277" spans="1:24" x14ac:dyDescent="0.2">
      <c r="A1277" s="9">
        <v>425552</v>
      </c>
      <c r="B1277" s="9" t="s">
        <v>157</v>
      </c>
      <c r="D1277" s="9" t="s">
        <v>167</v>
      </c>
      <c r="I1277" s="9" t="s">
        <v>165</v>
      </c>
      <c r="J1277" s="9" t="s">
        <v>165</v>
      </c>
      <c r="L1277" s="9" t="s">
        <v>165</v>
      </c>
      <c r="N1277" s="9" t="s">
        <v>163</v>
      </c>
      <c r="O1277" s="9" t="s">
        <v>165</v>
      </c>
      <c r="P1277" s="9" t="s">
        <v>165</v>
      </c>
      <c r="Q1277" s="9" t="s">
        <v>163</v>
      </c>
      <c r="R1277" s="9" t="s">
        <v>163</v>
      </c>
      <c r="S1277" s="9" t="s">
        <v>165</v>
      </c>
      <c r="T1277" s="9" t="s">
        <v>163</v>
      </c>
      <c r="U1277" s="9" t="s">
        <v>163</v>
      </c>
      <c r="V1277" s="9" t="s">
        <v>163</v>
      </c>
      <c r="W1277" s="9" t="s">
        <v>163</v>
      </c>
      <c r="X1277" s="9" t="s">
        <v>163</v>
      </c>
    </row>
    <row r="1278" spans="1:24" x14ac:dyDescent="0.2">
      <c r="A1278" s="9">
        <v>425555</v>
      </c>
      <c r="B1278" s="9" t="s">
        <v>157</v>
      </c>
      <c r="F1278" s="9" t="s">
        <v>165</v>
      </c>
      <c r="J1278" s="9" t="s">
        <v>163</v>
      </c>
      <c r="K1278" s="9" t="s">
        <v>165</v>
      </c>
      <c r="L1278" s="9" t="s">
        <v>163</v>
      </c>
      <c r="N1278" s="9" t="s">
        <v>163</v>
      </c>
      <c r="O1278" s="9" t="s">
        <v>163</v>
      </c>
      <c r="P1278" s="9" t="s">
        <v>163</v>
      </c>
      <c r="R1278" s="9" t="s">
        <v>163</v>
      </c>
      <c r="T1278" s="9" t="s">
        <v>163</v>
      </c>
      <c r="U1278" s="9" t="s">
        <v>163</v>
      </c>
      <c r="V1278" s="9" t="s">
        <v>163</v>
      </c>
      <c r="W1278" s="9" t="s">
        <v>163</v>
      </c>
    </row>
    <row r="1279" spans="1:24" x14ac:dyDescent="0.2">
      <c r="A1279" s="9">
        <v>425561</v>
      </c>
      <c r="B1279" s="9" t="s">
        <v>157</v>
      </c>
      <c r="K1279" s="9" t="s">
        <v>167</v>
      </c>
      <c r="L1279" s="9" t="s">
        <v>163</v>
      </c>
      <c r="O1279" s="9" t="s">
        <v>163</v>
      </c>
      <c r="R1279" s="9" t="s">
        <v>163</v>
      </c>
      <c r="T1279" s="9" t="s">
        <v>163</v>
      </c>
      <c r="U1279" s="9" t="s">
        <v>163</v>
      </c>
      <c r="V1279" s="9" t="s">
        <v>163</v>
      </c>
      <c r="W1279" s="9" t="s">
        <v>163</v>
      </c>
    </row>
    <row r="1280" spans="1:24" x14ac:dyDescent="0.2">
      <c r="A1280" s="9">
        <v>425562</v>
      </c>
      <c r="B1280" s="9" t="s">
        <v>157</v>
      </c>
      <c r="J1280" s="9" t="s">
        <v>163</v>
      </c>
      <c r="K1280" s="9" t="s">
        <v>165</v>
      </c>
      <c r="L1280" s="9" t="s">
        <v>163</v>
      </c>
      <c r="M1280" s="9" t="s">
        <v>167</v>
      </c>
      <c r="N1280" s="9" t="s">
        <v>165</v>
      </c>
      <c r="O1280" s="9" t="s">
        <v>163</v>
      </c>
      <c r="R1280" s="9" t="s">
        <v>163</v>
      </c>
      <c r="T1280" s="9" t="s">
        <v>163</v>
      </c>
      <c r="U1280" s="9" t="s">
        <v>163</v>
      </c>
      <c r="V1280" s="9" t="s">
        <v>165</v>
      </c>
      <c r="W1280" s="9" t="s">
        <v>163</v>
      </c>
    </row>
    <row r="1281" spans="1:24" x14ac:dyDescent="0.2">
      <c r="A1281" s="9">
        <v>425573</v>
      </c>
      <c r="B1281" s="9" t="s">
        <v>157</v>
      </c>
      <c r="H1281" s="9" t="s">
        <v>167</v>
      </c>
      <c r="R1281" s="9" t="s">
        <v>165</v>
      </c>
      <c r="T1281" s="9" t="s">
        <v>165</v>
      </c>
      <c r="U1281" s="9" t="s">
        <v>163</v>
      </c>
      <c r="W1281" s="9" t="s">
        <v>167</v>
      </c>
    </row>
    <row r="1282" spans="1:24" x14ac:dyDescent="0.2">
      <c r="A1282" s="9">
        <v>425576</v>
      </c>
      <c r="B1282" s="9" t="s">
        <v>157</v>
      </c>
      <c r="F1282" s="9" t="s">
        <v>163</v>
      </c>
      <c r="K1282" s="9" t="s">
        <v>167</v>
      </c>
      <c r="L1282" s="9" t="s">
        <v>167</v>
      </c>
      <c r="M1282" s="9" t="s">
        <v>163</v>
      </c>
      <c r="O1282" s="9" t="s">
        <v>167</v>
      </c>
      <c r="P1282" s="9" t="s">
        <v>163</v>
      </c>
      <c r="Q1282" s="9" t="s">
        <v>163</v>
      </c>
      <c r="R1282" s="9" t="s">
        <v>163</v>
      </c>
      <c r="S1282" s="9" t="s">
        <v>163</v>
      </c>
      <c r="T1282" s="9" t="s">
        <v>163</v>
      </c>
      <c r="U1282" s="9" t="s">
        <v>163</v>
      </c>
      <c r="V1282" s="9" t="s">
        <v>163</v>
      </c>
      <c r="W1282" s="9" t="s">
        <v>163</v>
      </c>
      <c r="X1282" s="9" t="s">
        <v>163</v>
      </c>
    </row>
    <row r="1283" spans="1:24" x14ac:dyDescent="0.2">
      <c r="A1283" s="9">
        <v>425577</v>
      </c>
      <c r="B1283" s="9" t="s">
        <v>157</v>
      </c>
      <c r="L1283" s="9" t="s">
        <v>163</v>
      </c>
      <c r="P1283" s="9" t="s">
        <v>167</v>
      </c>
      <c r="R1283" s="9" t="s">
        <v>167</v>
      </c>
      <c r="T1283" s="9" t="s">
        <v>167</v>
      </c>
      <c r="U1283" s="9" t="s">
        <v>165</v>
      </c>
      <c r="V1283" s="9" t="s">
        <v>167</v>
      </c>
      <c r="W1283" s="9" t="s">
        <v>167</v>
      </c>
    </row>
    <row r="1284" spans="1:24" x14ac:dyDescent="0.2">
      <c r="A1284" s="9">
        <v>425579</v>
      </c>
      <c r="B1284" s="9" t="s">
        <v>157</v>
      </c>
      <c r="F1284" s="9" t="s">
        <v>165</v>
      </c>
      <c r="J1284" s="9" t="s">
        <v>163</v>
      </c>
      <c r="L1284" s="9" t="s">
        <v>167</v>
      </c>
      <c r="N1284" s="9" t="s">
        <v>167</v>
      </c>
      <c r="V1284" s="9" t="s">
        <v>163</v>
      </c>
      <c r="W1284" s="9" t="s">
        <v>163</v>
      </c>
    </row>
    <row r="1285" spans="1:24" x14ac:dyDescent="0.2">
      <c r="A1285" s="9">
        <v>425586</v>
      </c>
      <c r="B1285" s="9" t="s">
        <v>157</v>
      </c>
      <c r="J1285" s="9" t="s">
        <v>167</v>
      </c>
      <c r="K1285" s="9" t="s">
        <v>167</v>
      </c>
      <c r="L1285" s="9" t="s">
        <v>165</v>
      </c>
      <c r="N1285" s="9" t="s">
        <v>163</v>
      </c>
      <c r="O1285" s="9" t="s">
        <v>163</v>
      </c>
      <c r="P1285" s="9" t="s">
        <v>163</v>
      </c>
      <c r="Q1285" s="9" t="s">
        <v>163</v>
      </c>
      <c r="R1285" s="9" t="s">
        <v>163</v>
      </c>
      <c r="T1285" s="9" t="s">
        <v>163</v>
      </c>
      <c r="U1285" s="9" t="s">
        <v>163</v>
      </c>
      <c r="V1285" s="9" t="s">
        <v>163</v>
      </c>
      <c r="W1285" s="9" t="s">
        <v>163</v>
      </c>
    </row>
    <row r="1286" spans="1:24" x14ac:dyDescent="0.2">
      <c r="A1286" s="9">
        <v>425588</v>
      </c>
      <c r="B1286" s="9" t="s">
        <v>157</v>
      </c>
      <c r="G1286" s="9" t="s">
        <v>165</v>
      </c>
      <c r="H1286" s="9" t="s">
        <v>165</v>
      </c>
      <c r="L1286" s="9" t="s">
        <v>163</v>
      </c>
      <c r="N1286" s="9" t="s">
        <v>165</v>
      </c>
      <c r="P1286" s="9" t="s">
        <v>165</v>
      </c>
      <c r="Q1286" s="9" t="s">
        <v>165</v>
      </c>
      <c r="R1286" s="9" t="s">
        <v>163</v>
      </c>
      <c r="S1286" s="9" t="s">
        <v>163</v>
      </c>
      <c r="U1286" s="9" t="s">
        <v>163</v>
      </c>
      <c r="V1286" s="9" t="s">
        <v>165</v>
      </c>
      <c r="W1286" s="9" t="s">
        <v>167</v>
      </c>
      <c r="X1286" s="9" t="s">
        <v>163</v>
      </c>
    </row>
    <row r="1287" spans="1:24" x14ac:dyDescent="0.2">
      <c r="A1287" s="9">
        <v>425594</v>
      </c>
      <c r="B1287" s="9" t="s">
        <v>157</v>
      </c>
      <c r="I1287" s="9" t="s">
        <v>167</v>
      </c>
      <c r="L1287" s="9" t="s">
        <v>163</v>
      </c>
      <c r="N1287" s="9" t="s">
        <v>165</v>
      </c>
      <c r="O1287" s="9" t="s">
        <v>167</v>
      </c>
      <c r="P1287" s="9" t="s">
        <v>167</v>
      </c>
      <c r="R1287" s="9" t="s">
        <v>165</v>
      </c>
      <c r="S1287" s="9" t="s">
        <v>167</v>
      </c>
      <c r="T1287" s="9" t="s">
        <v>163</v>
      </c>
      <c r="U1287" s="9" t="s">
        <v>167</v>
      </c>
      <c r="V1287" s="9" t="s">
        <v>167</v>
      </c>
      <c r="W1287" s="9" t="s">
        <v>167</v>
      </c>
    </row>
    <row r="1288" spans="1:24" x14ac:dyDescent="0.2">
      <c r="A1288" s="9">
        <v>425595</v>
      </c>
      <c r="B1288" s="9" t="s">
        <v>157</v>
      </c>
      <c r="K1288" s="9" t="s">
        <v>167</v>
      </c>
      <c r="L1288" s="9" t="s">
        <v>167</v>
      </c>
      <c r="P1288" s="9" t="s">
        <v>167</v>
      </c>
      <c r="Q1288" s="9" t="s">
        <v>167</v>
      </c>
      <c r="R1288" s="9" t="s">
        <v>165</v>
      </c>
      <c r="T1288" s="9" t="s">
        <v>165</v>
      </c>
      <c r="V1288" s="9" t="s">
        <v>165</v>
      </c>
      <c r="X1288" s="9" t="s">
        <v>165</v>
      </c>
    </row>
    <row r="1289" spans="1:24" x14ac:dyDescent="0.2">
      <c r="A1289" s="9">
        <v>425598</v>
      </c>
      <c r="B1289" s="9" t="s">
        <v>157</v>
      </c>
      <c r="N1289" s="9" t="s">
        <v>167</v>
      </c>
      <c r="T1289" s="9" t="s">
        <v>167</v>
      </c>
      <c r="V1289" s="9" t="s">
        <v>167</v>
      </c>
      <c r="W1289" s="9" t="s">
        <v>167</v>
      </c>
      <c r="X1289" s="9" t="s">
        <v>167</v>
      </c>
    </row>
    <row r="1290" spans="1:24" x14ac:dyDescent="0.2">
      <c r="A1290" s="9">
        <v>425606</v>
      </c>
      <c r="B1290" s="9" t="s">
        <v>157</v>
      </c>
      <c r="L1290" s="9" t="s">
        <v>165</v>
      </c>
      <c r="O1290" s="9" t="s">
        <v>167</v>
      </c>
      <c r="P1290" s="9" t="s">
        <v>163</v>
      </c>
      <c r="Q1290" s="9" t="s">
        <v>165</v>
      </c>
      <c r="S1290" s="9" t="s">
        <v>163</v>
      </c>
      <c r="T1290" s="9" t="s">
        <v>167</v>
      </c>
      <c r="W1290" s="9" t="s">
        <v>163</v>
      </c>
    </row>
    <row r="1291" spans="1:24" x14ac:dyDescent="0.2">
      <c r="A1291" s="9">
        <v>425608</v>
      </c>
      <c r="B1291" s="9" t="s">
        <v>157</v>
      </c>
      <c r="K1291" s="9" t="s">
        <v>167</v>
      </c>
      <c r="L1291" s="9" t="s">
        <v>167</v>
      </c>
      <c r="M1291" s="9" t="s">
        <v>167</v>
      </c>
      <c r="N1291" s="9" t="s">
        <v>165</v>
      </c>
      <c r="O1291" s="9" t="s">
        <v>165</v>
      </c>
      <c r="Q1291" s="9" t="s">
        <v>165</v>
      </c>
      <c r="R1291" s="9" t="s">
        <v>163</v>
      </c>
      <c r="S1291" s="9" t="s">
        <v>165</v>
      </c>
      <c r="T1291" s="9" t="s">
        <v>163</v>
      </c>
      <c r="U1291" s="9" t="s">
        <v>163</v>
      </c>
      <c r="V1291" s="9" t="s">
        <v>163</v>
      </c>
      <c r="W1291" s="9" t="s">
        <v>163</v>
      </c>
      <c r="X1291" s="9" t="s">
        <v>163</v>
      </c>
    </row>
    <row r="1292" spans="1:24" x14ac:dyDescent="0.2">
      <c r="A1292" s="9">
        <v>425609</v>
      </c>
      <c r="B1292" s="9" t="s">
        <v>157</v>
      </c>
      <c r="E1292" s="9" t="s">
        <v>167</v>
      </c>
      <c r="F1292" s="9" t="s">
        <v>167</v>
      </c>
      <c r="K1292" s="9" t="s">
        <v>167</v>
      </c>
      <c r="N1292" s="9" t="s">
        <v>165</v>
      </c>
      <c r="O1292" s="9" t="s">
        <v>167</v>
      </c>
      <c r="P1292" s="9" t="s">
        <v>165</v>
      </c>
      <c r="Q1292" s="9" t="s">
        <v>165</v>
      </c>
      <c r="T1292" s="9" t="s">
        <v>163</v>
      </c>
      <c r="U1292" s="9" t="s">
        <v>163</v>
      </c>
      <c r="V1292" s="9" t="s">
        <v>163</v>
      </c>
      <c r="W1292" s="9" t="s">
        <v>163</v>
      </c>
      <c r="X1292" s="9" t="s">
        <v>163</v>
      </c>
    </row>
    <row r="1293" spans="1:24" x14ac:dyDescent="0.2">
      <c r="A1293" s="9">
        <v>425614</v>
      </c>
      <c r="B1293" s="9" t="s">
        <v>157</v>
      </c>
      <c r="P1293" s="9" t="s">
        <v>163</v>
      </c>
      <c r="Q1293" s="9" t="s">
        <v>167</v>
      </c>
      <c r="T1293" s="9" t="s">
        <v>165</v>
      </c>
      <c r="U1293" s="9" t="s">
        <v>163</v>
      </c>
      <c r="W1293" s="9" t="s">
        <v>165</v>
      </c>
    </row>
    <row r="1294" spans="1:24" x14ac:dyDescent="0.2">
      <c r="A1294" s="9">
        <v>425618</v>
      </c>
      <c r="B1294" s="9" t="s">
        <v>157</v>
      </c>
      <c r="F1294" s="9" t="s">
        <v>165</v>
      </c>
      <c r="I1294" s="9" t="s">
        <v>163</v>
      </c>
      <c r="L1294" s="9" t="s">
        <v>165</v>
      </c>
      <c r="N1294" s="9" t="s">
        <v>163</v>
      </c>
      <c r="O1294" s="9" t="s">
        <v>163</v>
      </c>
      <c r="P1294" s="9" t="s">
        <v>163</v>
      </c>
      <c r="Q1294" s="9" t="s">
        <v>163</v>
      </c>
      <c r="R1294" s="9" t="s">
        <v>163</v>
      </c>
      <c r="S1294" s="9" t="s">
        <v>163</v>
      </c>
      <c r="T1294" s="9" t="s">
        <v>163</v>
      </c>
      <c r="U1294" s="9" t="s">
        <v>163</v>
      </c>
      <c r="V1294" s="9" t="s">
        <v>163</v>
      </c>
      <c r="W1294" s="9" t="s">
        <v>163</v>
      </c>
      <c r="X1294" s="9" t="s">
        <v>163</v>
      </c>
    </row>
    <row r="1295" spans="1:24" x14ac:dyDescent="0.2">
      <c r="A1295" s="9">
        <v>425620</v>
      </c>
      <c r="B1295" s="9" t="s">
        <v>157</v>
      </c>
      <c r="D1295" s="9" t="s">
        <v>167</v>
      </c>
      <c r="I1295" s="9" t="s">
        <v>167</v>
      </c>
      <c r="N1295" s="9" t="s">
        <v>163</v>
      </c>
      <c r="O1295" s="9" t="s">
        <v>165</v>
      </c>
      <c r="P1295" s="9" t="s">
        <v>165</v>
      </c>
      <c r="Q1295" s="9" t="s">
        <v>163</v>
      </c>
      <c r="R1295" s="9" t="s">
        <v>165</v>
      </c>
      <c r="T1295" s="9" t="s">
        <v>163</v>
      </c>
      <c r="U1295" s="9" t="s">
        <v>165</v>
      </c>
      <c r="V1295" s="9" t="s">
        <v>165</v>
      </c>
      <c r="W1295" s="9" t="s">
        <v>165</v>
      </c>
      <c r="X1295" s="9" t="s">
        <v>163</v>
      </c>
    </row>
    <row r="1296" spans="1:24" x14ac:dyDescent="0.2">
      <c r="A1296" s="9">
        <v>425626</v>
      </c>
      <c r="B1296" s="9" t="s">
        <v>157</v>
      </c>
      <c r="J1296" s="9" t="s">
        <v>167</v>
      </c>
      <c r="K1296" s="9" t="s">
        <v>167</v>
      </c>
      <c r="M1296" s="9" t="s">
        <v>167</v>
      </c>
      <c r="Q1296" s="9" t="s">
        <v>163</v>
      </c>
      <c r="R1296" s="9" t="s">
        <v>163</v>
      </c>
      <c r="T1296" s="9" t="s">
        <v>163</v>
      </c>
      <c r="U1296" s="9" t="s">
        <v>163</v>
      </c>
      <c r="V1296" s="9" t="s">
        <v>163</v>
      </c>
      <c r="W1296" s="9" t="s">
        <v>163</v>
      </c>
      <c r="X1296" s="9" t="s">
        <v>163</v>
      </c>
    </row>
    <row r="1297" spans="1:24" x14ac:dyDescent="0.2">
      <c r="A1297" s="9">
        <v>425632</v>
      </c>
      <c r="B1297" s="9" t="s">
        <v>157</v>
      </c>
      <c r="D1297" s="9" t="s">
        <v>167</v>
      </c>
      <c r="F1297" s="9" t="s">
        <v>167</v>
      </c>
      <c r="K1297" s="9" t="s">
        <v>167</v>
      </c>
      <c r="N1297" s="9" t="s">
        <v>167</v>
      </c>
      <c r="P1297" s="9" t="s">
        <v>167</v>
      </c>
      <c r="T1297" s="9" t="s">
        <v>167</v>
      </c>
      <c r="U1297" s="9" t="s">
        <v>167</v>
      </c>
    </row>
    <row r="1298" spans="1:24" x14ac:dyDescent="0.2">
      <c r="A1298" s="9">
        <v>425635</v>
      </c>
      <c r="B1298" s="9" t="s">
        <v>157</v>
      </c>
      <c r="I1298" s="9" t="s">
        <v>167</v>
      </c>
      <c r="K1298" s="9" t="s">
        <v>167</v>
      </c>
      <c r="L1298" s="9" t="s">
        <v>167</v>
      </c>
      <c r="N1298" s="9" t="s">
        <v>167</v>
      </c>
      <c r="O1298" s="9" t="s">
        <v>167</v>
      </c>
      <c r="P1298" s="9" t="s">
        <v>167</v>
      </c>
      <c r="T1298" s="9" t="s">
        <v>165</v>
      </c>
      <c r="U1298" s="9" t="s">
        <v>167</v>
      </c>
      <c r="V1298" s="9" t="s">
        <v>167</v>
      </c>
      <c r="W1298" s="9" t="s">
        <v>167</v>
      </c>
    </row>
    <row r="1299" spans="1:24" x14ac:dyDescent="0.2">
      <c r="A1299" s="9">
        <v>425646</v>
      </c>
      <c r="B1299" s="9" t="s">
        <v>157</v>
      </c>
      <c r="O1299" s="9" t="s">
        <v>163</v>
      </c>
      <c r="P1299" s="9" t="s">
        <v>163</v>
      </c>
      <c r="R1299" s="9" t="s">
        <v>163</v>
      </c>
      <c r="U1299" s="9" t="s">
        <v>163</v>
      </c>
      <c r="V1299" s="9" t="s">
        <v>163</v>
      </c>
      <c r="W1299" s="9" t="s">
        <v>163</v>
      </c>
      <c r="X1299" s="9" t="s">
        <v>163</v>
      </c>
    </row>
    <row r="1300" spans="1:24" x14ac:dyDescent="0.2">
      <c r="A1300" s="9">
        <v>425649</v>
      </c>
      <c r="B1300" s="9" t="s">
        <v>157</v>
      </c>
      <c r="D1300" s="9" t="s">
        <v>165</v>
      </c>
      <c r="F1300" s="9" t="s">
        <v>163</v>
      </c>
      <c r="G1300" s="9" t="s">
        <v>167</v>
      </c>
      <c r="J1300" s="9" t="s">
        <v>167</v>
      </c>
      <c r="N1300" s="9" t="s">
        <v>165</v>
      </c>
      <c r="O1300" s="9" t="s">
        <v>163</v>
      </c>
      <c r="P1300" s="9" t="s">
        <v>163</v>
      </c>
      <c r="Q1300" s="9" t="s">
        <v>163</v>
      </c>
      <c r="R1300" s="9" t="s">
        <v>163</v>
      </c>
      <c r="S1300" s="9" t="s">
        <v>165</v>
      </c>
      <c r="T1300" s="9" t="s">
        <v>163</v>
      </c>
      <c r="U1300" s="9" t="s">
        <v>163</v>
      </c>
      <c r="V1300" s="9" t="s">
        <v>163</v>
      </c>
      <c r="W1300" s="9" t="s">
        <v>163</v>
      </c>
      <c r="X1300" s="9" t="s">
        <v>163</v>
      </c>
    </row>
    <row r="1301" spans="1:24" x14ac:dyDescent="0.2">
      <c r="A1301" s="9">
        <v>425652</v>
      </c>
      <c r="B1301" s="9" t="s">
        <v>157</v>
      </c>
      <c r="E1301" s="9" t="s">
        <v>167</v>
      </c>
      <c r="H1301" s="9" t="s">
        <v>167</v>
      </c>
      <c r="K1301" s="9" t="s">
        <v>167</v>
      </c>
      <c r="N1301" s="9" t="s">
        <v>163</v>
      </c>
      <c r="O1301" s="9" t="s">
        <v>163</v>
      </c>
      <c r="P1301" s="9" t="s">
        <v>163</v>
      </c>
      <c r="Q1301" s="9" t="s">
        <v>163</v>
      </c>
      <c r="R1301" s="9" t="s">
        <v>163</v>
      </c>
      <c r="S1301" s="9" t="s">
        <v>163</v>
      </c>
      <c r="T1301" s="9" t="s">
        <v>163</v>
      </c>
      <c r="U1301" s="9" t="s">
        <v>163</v>
      </c>
      <c r="V1301" s="9" t="s">
        <v>163</v>
      </c>
      <c r="W1301" s="9" t="s">
        <v>163</v>
      </c>
      <c r="X1301" s="9" t="s">
        <v>163</v>
      </c>
    </row>
    <row r="1302" spans="1:24" x14ac:dyDescent="0.2">
      <c r="A1302" s="9">
        <v>425653</v>
      </c>
      <c r="B1302" s="9" t="s">
        <v>157</v>
      </c>
      <c r="H1302" s="9" t="s">
        <v>163</v>
      </c>
      <c r="L1302" s="9" t="s">
        <v>163</v>
      </c>
      <c r="N1302" s="9" t="s">
        <v>163</v>
      </c>
      <c r="O1302" s="9" t="s">
        <v>163</v>
      </c>
      <c r="P1302" s="9" t="s">
        <v>163</v>
      </c>
      <c r="Q1302" s="9" t="s">
        <v>163</v>
      </c>
      <c r="R1302" s="9" t="s">
        <v>163</v>
      </c>
      <c r="S1302" s="9" t="s">
        <v>163</v>
      </c>
      <c r="T1302" s="9" t="s">
        <v>163</v>
      </c>
      <c r="U1302" s="9" t="s">
        <v>163</v>
      </c>
      <c r="V1302" s="9" t="s">
        <v>163</v>
      </c>
      <c r="W1302" s="9" t="s">
        <v>163</v>
      </c>
      <c r="X1302" s="9" t="s">
        <v>163</v>
      </c>
    </row>
    <row r="1303" spans="1:24" x14ac:dyDescent="0.2">
      <c r="A1303" s="9">
        <v>425658</v>
      </c>
      <c r="B1303" s="9" t="s">
        <v>157</v>
      </c>
      <c r="I1303" s="9" t="s">
        <v>165</v>
      </c>
      <c r="J1303" s="9" t="s">
        <v>167</v>
      </c>
      <c r="L1303" s="9" t="s">
        <v>165</v>
      </c>
      <c r="N1303" s="9" t="s">
        <v>163</v>
      </c>
      <c r="O1303" s="9" t="s">
        <v>163</v>
      </c>
      <c r="P1303" s="9" t="s">
        <v>163</v>
      </c>
      <c r="R1303" s="9" t="s">
        <v>163</v>
      </c>
      <c r="T1303" s="9" t="s">
        <v>163</v>
      </c>
      <c r="U1303" s="9" t="s">
        <v>163</v>
      </c>
      <c r="V1303" s="9" t="s">
        <v>163</v>
      </c>
      <c r="W1303" s="9" t="s">
        <v>163</v>
      </c>
      <c r="X1303" s="9" t="s">
        <v>163</v>
      </c>
    </row>
    <row r="1304" spans="1:24" x14ac:dyDescent="0.2">
      <c r="A1304" s="9">
        <v>425662</v>
      </c>
      <c r="B1304" s="9" t="s">
        <v>157</v>
      </c>
      <c r="J1304" s="9" t="s">
        <v>167</v>
      </c>
      <c r="K1304" s="9" t="s">
        <v>167</v>
      </c>
      <c r="M1304" s="9" t="s">
        <v>165</v>
      </c>
      <c r="R1304" s="9" t="s">
        <v>167</v>
      </c>
      <c r="U1304" s="9" t="s">
        <v>165</v>
      </c>
      <c r="V1304" s="9" t="s">
        <v>163</v>
      </c>
      <c r="W1304" s="9" t="s">
        <v>163</v>
      </c>
    </row>
    <row r="1305" spans="1:24" x14ac:dyDescent="0.2">
      <c r="A1305" s="9">
        <v>425666</v>
      </c>
      <c r="B1305" s="9" t="s">
        <v>157</v>
      </c>
      <c r="C1305" s="9" t="s">
        <v>167</v>
      </c>
      <c r="H1305" s="9" t="s">
        <v>167</v>
      </c>
      <c r="I1305" s="9" t="s">
        <v>163</v>
      </c>
      <c r="L1305" s="9" t="s">
        <v>165</v>
      </c>
      <c r="N1305" s="9" t="s">
        <v>167</v>
      </c>
      <c r="O1305" s="9" t="s">
        <v>167</v>
      </c>
      <c r="P1305" s="9" t="s">
        <v>167</v>
      </c>
      <c r="Q1305" s="9" t="s">
        <v>167</v>
      </c>
      <c r="R1305" s="9" t="s">
        <v>163</v>
      </c>
      <c r="S1305" s="9" t="s">
        <v>163</v>
      </c>
      <c r="T1305" s="9" t="s">
        <v>163</v>
      </c>
      <c r="U1305" s="9" t="s">
        <v>167</v>
      </c>
      <c r="V1305" s="9" t="s">
        <v>165</v>
      </c>
      <c r="W1305" s="9" t="s">
        <v>163</v>
      </c>
      <c r="X1305" s="9" t="s">
        <v>163</v>
      </c>
    </row>
    <row r="1306" spans="1:24" x14ac:dyDescent="0.2">
      <c r="A1306" s="9">
        <v>425667</v>
      </c>
      <c r="B1306" s="9" t="s">
        <v>157</v>
      </c>
      <c r="I1306" s="9" t="s">
        <v>167</v>
      </c>
      <c r="K1306" s="9" t="s">
        <v>167</v>
      </c>
      <c r="L1306" s="9" t="s">
        <v>165</v>
      </c>
      <c r="N1306" s="9" t="s">
        <v>165</v>
      </c>
      <c r="O1306" s="9" t="s">
        <v>167</v>
      </c>
      <c r="R1306" s="9" t="s">
        <v>163</v>
      </c>
      <c r="T1306" s="9" t="s">
        <v>163</v>
      </c>
      <c r="U1306" s="9" t="s">
        <v>163</v>
      </c>
      <c r="V1306" s="9" t="s">
        <v>163</v>
      </c>
      <c r="W1306" s="9" t="s">
        <v>167</v>
      </c>
    </row>
    <row r="1307" spans="1:24" x14ac:dyDescent="0.2">
      <c r="A1307" s="9">
        <v>425675</v>
      </c>
      <c r="B1307" s="9" t="s">
        <v>157</v>
      </c>
      <c r="D1307" s="9" t="s">
        <v>165</v>
      </c>
      <c r="J1307" s="9" t="s">
        <v>163</v>
      </c>
      <c r="K1307" s="9" t="s">
        <v>163</v>
      </c>
      <c r="M1307" s="9" t="s">
        <v>163</v>
      </c>
      <c r="N1307" s="9" t="s">
        <v>163</v>
      </c>
      <c r="O1307" s="9" t="s">
        <v>163</v>
      </c>
      <c r="P1307" s="9" t="s">
        <v>163</v>
      </c>
      <c r="Q1307" s="9" t="s">
        <v>163</v>
      </c>
      <c r="R1307" s="9" t="s">
        <v>163</v>
      </c>
      <c r="S1307" s="9" t="s">
        <v>163</v>
      </c>
      <c r="T1307" s="9" t="s">
        <v>163</v>
      </c>
      <c r="U1307" s="9" t="s">
        <v>163</v>
      </c>
      <c r="V1307" s="9" t="s">
        <v>163</v>
      </c>
      <c r="W1307" s="9" t="s">
        <v>163</v>
      </c>
      <c r="X1307" s="9" t="s">
        <v>163</v>
      </c>
    </row>
    <row r="1308" spans="1:24" x14ac:dyDescent="0.2">
      <c r="A1308" s="9">
        <v>425676</v>
      </c>
      <c r="B1308" s="9" t="s">
        <v>157</v>
      </c>
      <c r="K1308" s="9" t="s">
        <v>167</v>
      </c>
      <c r="L1308" s="9" t="s">
        <v>165</v>
      </c>
      <c r="O1308" s="9" t="s">
        <v>165</v>
      </c>
      <c r="R1308" s="9" t="s">
        <v>165</v>
      </c>
      <c r="S1308" s="9" t="s">
        <v>165</v>
      </c>
      <c r="U1308" s="9" t="s">
        <v>163</v>
      </c>
      <c r="W1308" s="9" t="s">
        <v>165</v>
      </c>
    </row>
    <row r="1309" spans="1:24" x14ac:dyDescent="0.2">
      <c r="A1309" s="9">
        <v>425685</v>
      </c>
      <c r="B1309" s="9" t="s">
        <v>157</v>
      </c>
      <c r="H1309" s="9" t="s">
        <v>165</v>
      </c>
      <c r="L1309" s="9" t="s">
        <v>167</v>
      </c>
      <c r="R1309" s="9" t="s">
        <v>163</v>
      </c>
      <c r="S1309" s="9" t="s">
        <v>163</v>
      </c>
      <c r="T1309" s="9" t="s">
        <v>167</v>
      </c>
      <c r="U1309" s="9" t="s">
        <v>167</v>
      </c>
    </row>
    <row r="1310" spans="1:24" x14ac:dyDescent="0.2">
      <c r="A1310" s="9">
        <v>425693</v>
      </c>
      <c r="B1310" s="9" t="s">
        <v>157</v>
      </c>
      <c r="G1310" s="9" t="s">
        <v>167</v>
      </c>
      <c r="L1310" s="9" t="s">
        <v>167</v>
      </c>
      <c r="M1310" s="9" t="s">
        <v>167</v>
      </c>
      <c r="N1310" s="9" t="s">
        <v>167</v>
      </c>
      <c r="P1310" s="9" t="s">
        <v>167</v>
      </c>
      <c r="R1310" s="9" t="s">
        <v>163</v>
      </c>
      <c r="S1310" s="9" t="s">
        <v>167</v>
      </c>
      <c r="T1310" s="9" t="s">
        <v>165</v>
      </c>
      <c r="U1310" s="9" t="s">
        <v>165</v>
      </c>
      <c r="V1310" s="9" t="s">
        <v>165</v>
      </c>
      <c r="X1310" s="9" t="s">
        <v>165</v>
      </c>
    </row>
    <row r="1311" spans="1:24" x14ac:dyDescent="0.2">
      <c r="A1311" s="9">
        <v>425714</v>
      </c>
      <c r="B1311" s="9" t="s">
        <v>157</v>
      </c>
      <c r="F1311" s="9" t="s">
        <v>167</v>
      </c>
      <c r="K1311" s="9" t="s">
        <v>167</v>
      </c>
      <c r="L1311" s="9" t="s">
        <v>165</v>
      </c>
      <c r="M1311" s="9" t="s">
        <v>167</v>
      </c>
      <c r="N1311" s="9" t="s">
        <v>163</v>
      </c>
      <c r="R1311" s="9" t="s">
        <v>163</v>
      </c>
      <c r="T1311" s="9" t="s">
        <v>163</v>
      </c>
      <c r="U1311" s="9" t="s">
        <v>163</v>
      </c>
      <c r="V1311" s="9" t="s">
        <v>163</v>
      </c>
      <c r="W1311" s="9" t="s">
        <v>163</v>
      </c>
    </row>
    <row r="1312" spans="1:24" x14ac:dyDescent="0.2">
      <c r="A1312" s="9">
        <v>425720</v>
      </c>
      <c r="B1312" s="9" t="s">
        <v>157</v>
      </c>
      <c r="G1312" s="9" t="s">
        <v>167</v>
      </c>
      <c r="K1312" s="9" t="s">
        <v>167</v>
      </c>
      <c r="N1312" s="9" t="s">
        <v>165</v>
      </c>
      <c r="Q1312" s="9" t="s">
        <v>167</v>
      </c>
      <c r="S1312" s="9" t="s">
        <v>167</v>
      </c>
    </row>
    <row r="1313" spans="1:24" x14ac:dyDescent="0.2">
      <c r="A1313" s="9">
        <v>425721</v>
      </c>
      <c r="B1313" s="9" t="s">
        <v>157</v>
      </c>
      <c r="E1313" s="9" t="s">
        <v>167</v>
      </c>
      <c r="G1313" s="9" t="s">
        <v>163</v>
      </c>
      <c r="J1313" s="9" t="s">
        <v>167</v>
      </c>
      <c r="K1313" s="9" t="s">
        <v>167</v>
      </c>
      <c r="O1313" s="9" t="s">
        <v>165</v>
      </c>
      <c r="R1313" s="9" t="s">
        <v>163</v>
      </c>
      <c r="U1313" s="9" t="s">
        <v>163</v>
      </c>
      <c r="V1313" s="9" t="s">
        <v>163</v>
      </c>
      <c r="W1313" s="9" t="s">
        <v>163</v>
      </c>
    </row>
    <row r="1314" spans="1:24" x14ac:dyDescent="0.2">
      <c r="A1314" s="9">
        <v>425726</v>
      </c>
      <c r="B1314" s="9" t="s">
        <v>157</v>
      </c>
      <c r="F1314" s="9" t="s">
        <v>167</v>
      </c>
      <c r="J1314" s="9" t="s">
        <v>165</v>
      </c>
      <c r="K1314" s="9" t="s">
        <v>167</v>
      </c>
      <c r="O1314" s="9" t="s">
        <v>165</v>
      </c>
      <c r="P1314" s="9" t="s">
        <v>163</v>
      </c>
      <c r="R1314" s="9" t="s">
        <v>163</v>
      </c>
      <c r="U1314" s="9" t="s">
        <v>163</v>
      </c>
      <c r="V1314" s="9" t="s">
        <v>163</v>
      </c>
      <c r="W1314" s="9" t="s">
        <v>163</v>
      </c>
      <c r="X1314" s="9" t="s">
        <v>163</v>
      </c>
    </row>
    <row r="1315" spans="1:24" x14ac:dyDescent="0.2">
      <c r="A1315" s="9">
        <v>425727</v>
      </c>
      <c r="B1315" s="9" t="s">
        <v>157</v>
      </c>
      <c r="I1315" s="9" t="s">
        <v>167</v>
      </c>
      <c r="K1315" s="9" t="s">
        <v>167</v>
      </c>
      <c r="N1315" s="9" t="s">
        <v>165</v>
      </c>
      <c r="O1315" s="9" t="s">
        <v>167</v>
      </c>
      <c r="R1315" s="9" t="s">
        <v>163</v>
      </c>
      <c r="T1315" s="9" t="s">
        <v>167</v>
      </c>
      <c r="U1315" s="9" t="s">
        <v>163</v>
      </c>
      <c r="V1315" s="9" t="s">
        <v>165</v>
      </c>
      <c r="W1315" s="9" t="s">
        <v>167</v>
      </c>
    </row>
    <row r="1316" spans="1:24" x14ac:dyDescent="0.2">
      <c r="A1316" s="9">
        <v>425729</v>
      </c>
      <c r="B1316" s="9" t="s">
        <v>157</v>
      </c>
      <c r="F1316" s="9" t="s">
        <v>167</v>
      </c>
      <c r="H1316" s="9" t="s">
        <v>167</v>
      </c>
      <c r="J1316" s="9" t="s">
        <v>167</v>
      </c>
      <c r="K1316" s="9" t="s">
        <v>167</v>
      </c>
      <c r="N1316" s="9" t="s">
        <v>167</v>
      </c>
      <c r="Q1316" s="9" t="s">
        <v>167</v>
      </c>
      <c r="R1316" s="9" t="s">
        <v>163</v>
      </c>
      <c r="S1316" s="9" t="s">
        <v>165</v>
      </c>
      <c r="T1316" s="9" t="s">
        <v>165</v>
      </c>
      <c r="U1316" s="9" t="s">
        <v>163</v>
      </c>
      <c r="V1316" s="9" t="s">
        <v>163</v>
      </c>
    </row>
    <row r="1317" spans="1:24" x14ac:dyDescent="0.2">
      <c r="A1317" s="9">
        <v>425742</v>
      </c>
      <c r="B1317" s="9" t="s">
        <v>157</v>
      </c>
      <c r="C1317" s="9" t="s">
        <v>167</v>
      </c>
      <c r="E1317" s="9" t="s">
        <v>167</v>
      </c>
      <c r="I1317" s="9" t="s">
        <v>167</v>
      </c>
      <c r="L1317" s="9" t="s">
        <v>163</v>
      </c>
      <c r="N1317" s="9" t="s">
        <v>165</v>
      </c>
      <c r="P1317" s="9" t="s">
        <v>165</v>
      </c>
      <c r="Q1317" s="9" t="s">
        <v>165</v>
      </c>
      <c r="R1317" s="9" t="s">
        <v>163</v>
      </c>
      <c r="S1317" s="9" t="s">
        <v>165</v>
      </c>
      <c r="T1317" s="9" t="s">
        <v>163</v>
      </c>
      <c r="U1317" s="9" t="s">
        <v>163</v>
      </c>
      <c r="V1317" s="9" t="s">
        <v>163</v>
      </c>
      <c r="W1317" s="9" t="s">
        <v>163</v>
      </c>
      <c r="X1317" s="9" t="s">
        <v>163</v>
      </c>
    </row>
    <row r="1318" spans="1:24" x14ac:dyDescent="0.2">
      <c r="A1318" s="9">
        <v>425748</v>
      </c>
      <c r="B1318" s="9" t="s">
        <v>157</v>
      </c>
      <c r="E1318" s="9" t="s">
        <v>167</v>
      </c>
      <c r="K1318" s="9" t="s">
        <v>167</v>
      </c>
      <c r="N1318" s="9" t="s">
        <v>165</v>
      </c>
      <c r="O1318" s="9" t="s">
        <v>167</v>
      </c>
      <c r="Q1318" s="9" t="s">
        <v>165</v>
      </c>
      <c r="R1318" s="9" t="s">
        <v>167</v>
      </c>
      <c r="S1318" s="9" t="s">
        <v>165</v>
      </c>
      <c r="T1318" s="9" t="s">
        <v>165</v>
      </c>
      <c r="U1318" s="9" t="s">
        <v>165</v>
      </c>
      <c r="V1318" s="9" t="s">
        <v>165</v>
      </c>
      <c r="X1318" s="9" t="s">
        <v>165</v>
      </c>
    </row>
    <row r="1319" spans="1:24" x14ac:dyDescent="0.2">
      <c r="A1319" s="9">
        <v>425754</v>
      </c>
      <c r="B1319" s="9" t="s">
        <v>157</v>
      </c>
      <c r="K1319" s="9" t="s">
        <v>167</v>
      </c>
      <c r="N1319" s="9" t="s">
        <v>167</v>
      </c>
      <c r="P1319" s="9" t="s">
        <v>167</v>
      </c>
      <c r="R1319" s="9" t="s">
        <v>163</v>
      </c>
      <c r="T1319" s="9" t="s">
        <v>167</v>
      </c>
      <c r="U1319" s="9" t="s">
        <v>165</v>
      </c>
      <c r="V1319" s="9" t="s">
        <v>163</v>
      </c>
      <c r="W1319" s="9" t="s">
        <v>165</v>
      </c>
      <c r="X1319" s="9" t="s">
        <v>167</v>
      </c>
    </row>
    <row r="1320" spans="1:24" x14ac:dyDescent="0.2">
      <c r="A1320" s="9">
        <v>425760</v>
      </c>
      <c r="B1320" s="9" t="s">
        <v>157</v>
      </c>
      <c r="G1320" s="9" t="s">
        <v>163</v>
      </c>
      <c r="H1320" s="9" t="s">
        <v>163</v>
      </c>
      <c r="J1320" s="9" t="s">
        <v>163</v>
      </c>
      <c r="L1320" s="9" t="s">
        <v>163</v>
      </c>
      <c r="O1320" s="9" t="s">
        <v>163</v>
      </c>
      <c r="R1320" s="9" t="s">
        <v>163</v>
      </c>
      <c r="T1320" s="9" t="s">
        <v>163</v>
      </c>
      <c r="U1320" s="9" t="s">
        <v>165</v>
      </c>
      <c r="V1320" s="9" t="s">
        <v>163</v>
      </c>
      <c r="W1320" s="9" t="s">
        <v>163</v>
      </c>
    </row>
    <row r="1321" spans="1:24" x14ac:dyDescent="0.2">
      <c r="A1321" s="9">
        <v>425763</v>
      </c>
      <c r="B1321" s="9" t="s">
        <v>157</v>
      </c>
      <c r="C1321" s="9" t="s">
        <v>167</v>
      </c>
      <c r="H1321" s="9" t="s">
        <v>167</v>
      </c>
      <c r="N1321" s="9" t="s">
        <v>167</v>
      </c>
      <c r="P1321" s="9" t="s">
        <v>167</v>
      </c>
      <c r="Q1321" s="9" t="s">
        <v>167</v>
      </c>
      <c r="R1321" s="9" t="s">
        <v>165</v>
      </c>
      <c r="S1321" s="9" t="s">
        <v>167</v>
      </c>
      <c r="T1321" s="9" t="s">
        <v>165</v>
      </c>
      <c r="U1321" s="9" t="s">
        <v>165</v>
      </c>
      <c r="V1321" s="9" t="s">
        <v>165</v>
      </c>
      <c r="W1321" s="9" t="s">
        <v>167</v>
      </c>
    </row>
    <row r="1322" spans="1:24" x14ac:dyDescent="0.2">
      <c r="A1322" s="9">
        <v>425765</v>
      </c>
      <c r="B1322" s="9" t="s">
        <v>157</v>
      </c>
      <c r="E1322" s="9" t="s">
        <v>167</v>
      </c>
      <c r="H1322" s="9" t="s">
        <v>167</v>
      </c>
      <c r="I1322" s="9" t="s">
        <v>167</v>
      </c>
      <c r="K1322" s="9" t="s">
        <v>167</v>
      </c>
      <c r="N1322" s="9" t="s">
        <v>163</v>
      </c>
      <c r="O1322" s="9" t="s">
        <v>163</v>
      </c>
      <c r="P1322" s="9" t="s">
        <v>163</v>
      </c>
      <c r="Q1322" s="9" t="s">
        <v>163</v>
      </c>
      <c r="R1322" s="9" t="s">
        <v>163</v>
      </c>
      <c r="S1322" s="9" t="s">
        <v>163</v>
      </c>
      <c r="T1322" s="9" t="s">
        <v>163</v>
      </c>
      <c r="U1322" s="9" t="s">
        <v>163</v>
      </c>
      <c r="V1322" s="9" t="s">
        <v>163</v>
      </c>
      <c r="W1322" s="9" t="s">
        <v>163</v>
      </c>
      <c r="X1322" s="9" t="s">
        <v>163</v>
      </c>
    </row>
    <row r="1323" spans="1:24" x14ac:dyDescent="0.2">
      <c r="A1323" s="9">
        <v>425769</v>
      </c>
      <c r="B1323" s="9" t="s">
        <v>157</v>
      </c>
      <c r="E1323" s="9" t="s">
        <v>167</v>
      </c>
      <c r="G1323" s="9" t="s">
        <v>167</v>
      </c>
      <c r="H1323" s="9" t="s">
        <v>165</v>
      </c>
      <c r="L1323" s="9" t="s">
        <v>163</v>
      </c>
      <c r="N1323" s="9" t="s">
        <v>165</v>
      </c>
      <c r="O1323" s="9" t="s">
        <v>165</v>
      </c>
      <c r="R1323" s="9" t="s">
        <v>163</v>
      </c>
      <c r="S1323" s="9" t="s">
        <v>163</v>
      </c>
      <c r="T1323" s="9" t="s">
        <v>163</v>
      </c>
      <c r="U1323" s="9" t="s">
        <v>163</v>
      </c>
      <c r="V1323" s="9" t="s">
        <v>163</v>
      </c>
      <c r="W1323" s="9" t="s">
        <v>163</v>
      </c>
      <c r="X1323" s="9" t="s">
        <v>163</v>
      </c>
    </row>
    <row r="1324" spans="1:24" x14ac:dyDescent="0.2">
      <c r="A1324" s="9">
        <v>425775</v>
      </c>
      <c r="B1324" s="9" t="s">
        <v>157</v>
      </c>
      <c r="E1324" s="9" t="s">
        <v>167</v>
      </c>
      <c r="G1324" s="9" t="s">
        <v>167</v>
      </c>
      <c r="H1324" s="9" t="s">
        <v>165</v>
      </c>
      <c r="K1324" s="9" t="s">
        <v>167</v>
      </c>
      <c r="N1324" s="9" t="s">
        <v>165</v>
      </c>
      <c r="O1324" s="9" t="s">
        <v>165</v>
      </c>
      <c r="P1324" s="9" t="s">
        <v>163</v>
      </c>
      <c r="Q1324" s="9" t="s">
        <v>165</v>
      </c>
      <c r="R1324" s="9" t="s">
        <v>163</v>
      </c>
      <c r="S1324" s="9" t="s">
        <v>163</v>
      </c>
      <c r="T1324" s="9" t="s">
        <v>163</v>
      </c>
      <c r="U1324" s="9" t="s">
        <v>163</v>
      </c>
      <c r="V1324" s="9" t="s">
        <v>163</v>
      </c>
      <c r="W1324" s="9" t="s">
        <v>163</v>
      </c>
      <c r="X1324" s="9" t="s">
        <v>163</v>
      </c>
    </row>
    <row r="1325" spans="1:24" x14ac:dyDescent="0.2">
      <c r="A1325" s="9">
        <v>425776</v>
      </c>
      <c r="B1325" s="9" t="s">
        <v>157</v>
      </c>
      <c r="E1325" s="9" t="s">
        <v>167</v>
      </c>
      <c r="J1325" s="9" t="s">
        <v>167</v>
      </c>
      <c r="K1325" s="9" t="s">
        <v>167</v>
      </c>
      <c r="L1325" s="9" t="s">
        <v>167</v>
      </c>
      <c r="N1325" s="9" t="s">
        <v>165</v>
      </c>
      <c r="O1325" s="9" t="s">
        <v>165</v>
      </c>
      <c r="P1325" s="9" t="s">
        <v>165</v>
      </c>
      <c r="Q1325" s="9" t="s">
        <v>165</v>
      </c>
      <c r="R1325" s="9" t="s">
        <v>165</v>
      </c>
      <c r="T1325" s="9" t="s">
        <v>163</v>
      </c>
      <c r="U1325" s="9" t="s">
        <v>163</v>
      </c>
      <c r="V1325" s="9" t="s">
        <v>163</v>
      </c>
      <c r="W1325" s="9" t="s">
        <v>163</v>
      </c>
      <c r="X1325" s="9" t="s">
        <v>163</v>
      </c>
    </row>
    <row r="1326" spans="1:24" x14ac:dyDescent="0.2">
      <c r="A1326" s="9">
        <v>425782</v>
      </c>
      <c r="B1326" s="9" t="s">
        <v>157</v>
      </c>
      <c r="K1326" s="9" t="s">
        <v>167</v>
      </c>
      <c r="N1326" s="9" t="s">
        <v>167</v>
      </c>
      <c r="O1326" s="9" t="s">
        <v>167</v>
      </c>
      <c r="P1326" s="9" t="s">
        <v>165</v>
      </c>
      <c r="Q1326" s="9" t="s">
        <v>167</v>
      </c>
      <c r="R1326" s="9" t="s">
        <v>167</v>
      </c>
      <c r="T1326" s="9" t="s">
        <v>165</v>
      </c>
      <c r="U1326" s="9" t="s">
        <v>163</v>
      </c>
      <c r="V1326" s="9" t="s">
        <v>163</v>
      </c>
      <c r="W1326" s="9" t="s">
        <v>167</v>
      </c>
      <c r="X1326" s="9" t="s">
        <v>167</v>
      </c>
    </row>
    <row r="1327" spans="1:24" x14ac:dyDescent="0.2">
      <c r="A1327" s="9">
        <v>425783</v>
      </c>
      <c r="B1327" s="9" t="s">
        <v>157</v>
      </c>
      <c r="K1327" s="9" t="s">
        <v>167</v>
      </c>
      <c r="L1327" s="9" t="s">
        <v>167</v>
      </c>
      <c r="M1327" s="9" t="s">
        <v>165</v>
      </c>
      <c r="N1327" s="9" t="s">
        <v>165</v>
      </c>
      <c r="P1327" s="9" t="s">
        <v>165</v>
      </c>
      <c r="Q1327" s="9" t="s">
        <v>163</v>
      </c>
      <c r="R1327" s="9" t="s">
        <v>163</v>
      </c>
      <c r="S1327" s="9" t="s">
        <v>165</v>
      </c>
      <c r="T1327" s="9" t="s">
        <v>163</v>
      </c>
      <c r="U1327" s="9" t="s">
        <v>163</v>
      </c>
      <c r="V1327" s="9" t="s">
        <v>163</v>
      </c>
      <c r="W1327" s="9" t="s">
        <v>163</v>
      </c>
      <c r="X1327" s="9" t="s">
        <v>163</v>
      </c>
    </row>
    <row r="1328" spans="1:24" x14ac:dyDescent="0.2">
      <c r="A1328" s="9">
        <v>425784</v>
      </c>
      <c r="B1328" s="9" t="s">
        <v>157</v>
      </c>
      <c r="K1328" s="9" t="s">
        <v>167</v>
      </c>
      <c r="P1328" s="9" t="s">
        <v>167</v>
      </c>
      <c r="R1328" s="9" t="s">
        <v>165</v>
      </c>
      <c r="T1328" s="9" t="s">
        <v>165</v>
      </c>
      <c r="W1328" s="9" t="s">
        <v>165</v>
      </c>
    </row>
    <row r="1329" spans="1:24" x14ac:dyDescent="0.2">
      <c r="A1329" s="9">
        <v>425788</v>
      </c>
      <c r="B1329" s="9" t="s">
        <v>157</v>
      </c>
      <c r="L1329" s="9" t="s">
        <v>167</v>
      </c>
      <c r="N1329" s="9" t="s">
        <v>165</v>
      </c>
      <c r="R1329" s="9" t="s">
        <v>163</v>
      </c>
      <c r="T1329" s="9" t="s">
        <v>163</v>
      </c>
      <c r="U1329" s="9" t="s">
        <v>163</v>
      </c>
      <c r="V1329" s="9" t="s">
        <v>167</v>
      </c>
      <c r="W1329" s="9" t="s">
        <v>165</v>
      </c>
    </row>
    <row r="1330" spans="1:24" x14ac:dyDescent="0.2">
      <c r="A1330" s="9">
        <v>425795</v>
      </c>
      <c r="B1330" s="9" t="s">
        <v>157</v>
      </c>
      <c r="R1330" s="9" t="s">
        <v>167</v>
      </c>
      <c r="S1330" s="9" t="s">
        <v>167</v>
      </c>
      <c r="T1330" s="9" t="s">
        <v>167</v>
      </c>
      <c r="V1330" s="9" t="s">
        <v>167</v>
      </c>
      <c r="W1330" s="9" t="s">
        <v>167</v>
      </c>
    </row>
    <row r="1331" spans="1:24" x14ac:dyDescent="0.2">
      <c r="A1331" s="9">
        <v>425803</v>
      </c>
      <c r="B1331" s="9" t="s">
        <v>157</v>
      </c>
      <c r="G1331" s="9" t="s">
        <v>167</v>
      </c>
      <c r="H1331" s="9" t="s">
        <v>167</v>
      </c>
      <c r="L1331" s="9" t="s">
        <v>167</v>
      </c>
      <c r="N1331" s="9" t="s">
        <v>167</v>
      </c>
      <c r="O1331" s="9" t="s">
        <v>167</v>
      </c>
      <c r="S1331" s="9" t="s">
        <v>167</v>
      </c>
      <c r="V1331" s="9" t="s">
        <v>167</v>
      </c>
      <c r="X1331" s="9" t="s">
        <v>167</v>
      </c>
    </row>
    <row r="1332" spans="1:24" x14ac:dyDescent="0.2">
      <c r="A1332" s="9">
        <v>425805</v>
      </c>
      <c r="B1332" s="9" t="s">
        <v>157</v>
      </c>
      <c r="E1332" s="9" t="s">
        <v>167</v>
      </c>
      <c r="H1332" s="9" t="s">
        <v>167</v>
      </c>
      <c r="K1332" s="9" t="s">
        <v>167</v>
      </c>
      <c r="L1332" s="9" t="s">
        <v>167</v>
      </c>
      <c r="N1332" s="9" t="s">
        <v>165</v>
      </c>
      <c r="O1332" s="9" t="s">
        <v>165</v>
      </c>
      <c r="P1332" s="9" t="s">
        <v>163</v>
      </c>
      <c r="Q1332" s="9" t="s">
        <v>163</v>
      </c>
      <c r="R1332" s="9" t="s">
        <v>163</v>
      </c>
      <c r="S1332" s="9" t="s">
        <v>163</v>
      </c>
      <c r="T1332" s="9" t="s">
        <v>163</v>
      </c>
      <c r="U1332" s="9" t="s">
        <v>163</v>
      </c>
      <c r="V1332" s="9" t="s">
        <v>163</v>
      </c>
      <c r="W1332" s="9" t="s">
        <v>163</v>
      </c>
      <c r="X1332" s="9" t="s">
        <v>163</v>
      </c>
    </row>
    <row r="1333" spans="1:24" x14ac:dyDescent="0.2">
      <c r="A1333" s="9">
        <v>425813</v>
      </c>
      <c r="B1333" s="9" t="s">
        <v>157</v>
      </c>
      <c r="D1333" s="9" t="s">
        <v>165</v>
      </c>
      <c r="I1333" s="9" t="s">
        <v>163</v>
      </c>
      <c r="K1333" s="9" t="s">
        <v>165</v>
      </c>
      <c r="L1333" s="9" t="s">
        <v>163</v>
      </c>
      <c r="O1333" s="9" t="s">
        <v>163</v>
      </c>
      <c r="R1333" s="9" t="s">
        <v>163</v>
      </c>
      <c r="T1333" s="9" t="s">
        <v>163</v>
      </c>
    </row>
    <row r="1334" spans="1:24" x14ac:dyDescent="0.2">
      <c r="A1334" s="9">
        <v>425815</v>
      </c>
      <c r="B1334" s="9" t="s">
        <v>157</v>
      </c>
      <c r="N1334" s="9" t="s">
        <v>167</v>
      </c>
      <c r="P1334" s="9" t="s">
        <v>165</v>
      </c>
      <c r="Q1334" s="9" t="s">
        <v>167</v>
      </c>
      <c r="R1334" s="9" t="s">
        <v>163</v>
      </c>
      <c r="T1334" s="9" t="s">
        <v>167</v>
      </c>
      <c r="V1334" s="9" t="s">
        <v>167</v>
      </c>
      <c r="W1334" s="9" t="s">
        <v>165</v>
      </c>
    </row>
    <row r="1335" spans="1:24" x14ac:dyDescent="0.2">
      <c r="A1335" s="9">
        <v>425816</v>
      </c>
      <c r="B1335" s="9" t="s">
        <v>157</v>
      </c>
      <c r="K1335" s="9" t="s">
        <v>167</v>
      </c>
      <c r="L1335" s="9" t="s">
        <v>165</v>
      </c>
      <c r="N1335" s="9" t="s">
        <v>163</v>
      </c>
      <c r="O1335" s="9" t="s">
        <v>163</v>
      </c>
      <c r="P1335" s="9" t="s">
        <v>165</v>
      </c>
      <c r="Q1335" s="9" t="s">
        <v>163</v>
      </c>
      <c r="T1335" s="9" t="s">
        <v>163</v>
      </c>
      <c r="U1335" s="9" t="s">
        <v>163</v>
      </c>
      <c r="V1335" s="9" t="s">
        <v>163</v>
      </c>
      <c r="W1335" s="9" t="s">
        <v>163</v>
      </c>
      <c r="X1335" s="9" t="s">
        <v>163</v>
      </c>
    </row>
    <row r="1336" spans="1:24" x14ac:dyDescent="0.2">
      <c r="A1336" s="9">
        <v>425821</v>
      </c>
      <c r="B1336" s="9" t="s">
        <v>157</v>
      </c>
      <c r="D1336" s="9" t="s">
        <v>165</v>
      </c>
      <c r="H1336" s="9" t="s">
        <v>167</v>
      </c>
      <c r="J1336" s="9" t="s">
        <v>163</v>
      </c>
      <c r="P1336" s="9" t="s">
        <v>167</v>
      </c>
      <c r="R1336" s="9" t="s">
        <v>165</v>
      </c>
      <c r="S1336" s="9" t="s">
        <v>165</v>
      </c>
      <c r="T1336" s="9" t="s">
        <v>167</v>
      </c>
      <c r="V1336" s="9" t="s">
        <v>167</v>
      </c>
      <c r="W1336" s="9" t="s">
        <v>163</v>
      </c>
      <c r="X1336" s="9" t="s">
        <v>163</v>
      </c>
    </row>
    <row r="1337" spans="1:24" x14ac:dyDescent="0.2">
      <c r="A1337" s="9">
        <v>425829</v>
      </c>
      <c r="B1337" s="9" t="s">
        <v>157</v>
      </c>
      <c r="F1337" s="9" t="s">
        <v>167</v>
      </c>
      <c r="K1337" s="9" t="s">
        <v>167</v>
      </c>
      <c r="N1337" s="9" t="s">
        <v>167</v>
      </c>
      <c r="O1337" s="9" t="s">
        <v>167</v>
      </c>
      <c r="Q1337" s="9" t="s">
        <v>167</v>
      </c>
      <c r="R1337" s="9" t="s">
        <v>167</v>
      </c>
      <c r="T1337" s="9" t="s">
        <v>163</v>
      </c>
      <c r="U1337" s="9" t="s">
        <v>163</v>
      </c>
      <c r="V1337" s="9" t="s">
        <v>165</v>
      </c>
    </row>
    <row r="1338" spans="1:24" x14ac:dyDescent="0.2">
      <c r="A1338" s="9">
        <v>425830</v>
      </c>
      <c r="B1338" s="9" t="s">
        <v>157</v>
      </c>
      <c r="G1338" s="9" t="s">
        <v>167</v>
      </c>
      <c r="I1338" s="9" t="s">
        <v>167</v>
      </c>
      <c r="K1338" s="9" t="s">
        <v>167</v>
      </c>
      <c r="N1338" s="9" t="s">
        <v>165</v>
      </c>
      <c r="Q1338" s="9" t="s">
        <v>167</v>
      </c>
      <c r="R1338" s="9" t="s">
        <v>165</v>
      </c>
      <c r="T1338" s="9" t="s">
        <v>163</v>
      </c>
    </row>
    <row r="1339" spans="1:24" x14ac:dyDescent="0.2">
      <c r="A1339" s="9">
        <v>425833</v>
      </c>
      <c r="B1339" s="9" t="s">
        <v>157</v>
      </c>
      <c r="G1339" s="9" t="s">
        <v>167</v>
      </c>
      <c r="H1339" s="9" t="s">
        <v>167</v>
      </c>
      <c r="J1339" s="9" t="s">
        <v>163</v>
      </c>
      <c r="L1339" s="9" t="s">
        <v>163</v>
      </c>
      <c r="N1339" s="9" t="s">
        <v>163</v>
      </c>
      <c r="O1339" s="9" t="s">
        <v>163</v>
      </c>
      <c r="P1339" s="9" t="s">
        <v>163</v>
      </c>
      <c r="Q1339" s="9" t="s">
        <v>163</v>
      </c>
      <c r="R1339" s="9" t="s">
        <v>163</v>
      </c>
      <c r="S1339" s="9" t="s">
        <v>163</v>
      </c>
      <c r="T1339" s="9" t="s">
        <v>163</v>
      </c>
      <c r="U1339" s="9" t="s">
        <v>163</v>
      </c>
      <c r="V1339" s="9" t="s">
        <v>163</v>
      </c>
      <c r="W1339" s="9" t="s">
        <v>163</v>
      </c>
      <c r="X1339" s="9" t="s">
        <v>163</v>
      </c>
    </row>
    <row r="1340" spans="1:24" x14ac:dyDescent="0.2">
      <c r="A1340" s="9">
        <v>425835</v>
      </c>
      <c r="B1340" s="9" t="s">
        <v>157</v>
      </c>
      <c r="C1340" s="9" t="s">
        <v>163</v>
      </c>
      <c r="I1340" s="9" t="s">
        <v>163</v>
      </c>
      <c r="L1340" s="9" t="s">
        <v>163</v>
      </c>
      <c r="M1340" s="9" t="s">
        <v>163</v>
      </c>
      <c r="N1340" s="9" t="s">
        <v>165</v>
      </c>
      <c r="P1340" s="9" t="s">
        <v>163</v>
      </c>
      <c r="Q1340" s="9" t="s">
        <v>163</v>
      </c>
      <c r="R1340" s="9" t="s">
        <v>163</v>
      </c>
      <c r="T1340" s="9" t="s">
        <v>165</v>
      </c>
      <c r="U1340" s="9" t="s">
        <v>163</v>
      </c>
      <c r="V1340" s="9" t="s">
        <v>163</v>
      </c>
      <c r="W1340" s="9" t="s">
        <v>163</v>
      </c>
      <c r="X1340" s="9" t="s">
        <v>163</v>
      </c>
    </row>
    <row r="1341" spans="1:24" x14ac:dyDescent="0.2">
      <c r="A1341" s="9">
        <v>425839</v>
      </c>
      <c r="B1341" s="9" t="s">
        <v>157</v>
      </c>
      <c r="I1341" s="9" t="s">
        <v>163</v>
      </c>
      <c r="J1341" s="9" t="s">
        <v>165</v>
      </c>
      <c r="K1341" s="9" t="s">
        <v>167</v>
      </c>
      <c r="M1341" s="9" t="s">
        <v>167</v>
      </c>
      <c r="N1341" s="9" t="s">
        <v>163</v>
      </c>
      <c r="O1341" s="9" t="s">
        <v>163</v>
      </c>
      <c r="P1341" s="9" t="s">
        <v>163</v>
      </c>
      <c r="Q1341" s="9" t="s">
        <v>163</v>
      </c>
      <c r="R1341" s="9" t="s">
        <v>163</v>
      </c>
      <c r="S1341" s="9" t="s">
        <v>163</v>
      </c>
      <c r="T1341" s="9" t="s">
        <v>165</v>
      </c>
      <c r="U1341" s="9" t="s">
        <v>163</v>
      </c>
      <c r="V1341" s="9" t="s">
        <v>163</v>
      </c>
      <c r="W1341" s="9" t="s">
        <v>163</v>
      </c>
      <c r="X1341" s="9" t="s">
        <v>165</v>
      </c>
    </row>
    <row r="1342" spans="1:24" x14ac:dyDescent="0.2">
      <c r="A1342" s="9">
        <v>425840</v>
      </c>
      <c r="B1342" s="9" t="s">
        <v>157</v>
      </c>
      <c r="C1342" s="9" t="s">
        <v>167</v>
      </c>
      <c r="I1342" s="9" t="s">
        <v>167</v>
      </c>
      <c r="K1342" s="9" t="s">
        <v>167</v>
      </c>
      <c r="L1342" s="9" t="s">
        <v>167</v>
      </c>
      <c r="N1342" s="9" t="s">
        <v>165</v>
      </c>
      <c r="O1342" s="9" t="s">
        <v>167</v>
      </c>
      <c r="P1342" s="9" t="s">
        <v>167</v>
      </c>
      <c r="Q1342" s="9" t="s">
        <v>167</v>
      </c>
      <c r="R1342" s="9" t="s">
        <v>167</v>
      </c>
      <c r="T1342" s="9" t="s">
        <v>163</v>
      </c>
      <c r="V1342" s="9" t="s">
        <v>167</v>
      </c>
      <c r="W1342" s="9" t="s">
        <v>167</v>
      </c>
    </row>
    <row r="1343" spans="1:24" x14ac:dyDescent="0.2">
      <c r="A1343" s="9">
        <v>425844</v>
      </c>
      <c r="B1343" s="9" t="s">
        <v>157</v>
      </c>
      <c r="I1343" s="9" t="s">
        <v>167</v>
      </c>
      <c r="K1343" s="9" t="s">
        <v>167</v>
      </c>
      <c r="N1343" s="9" t="s">
        <v>167</v>
      </c>
      <c r="P1343" s="9" t="s">
        <v>167</v>
      </c>
      <c r="Q1343" s="9" t="s">
        <v>167</v>
      </c>
      <c r="R1343" s="9" t="s">
        <v>167</v>
      </c>
      <c r="T1343" s="9" t="s">
        <v>165</v>
      </c>
      <c r="U1343" s="9" t="s">
        <v>165</v>
      </c>
      <c r="V1343" s="9" t="s">
        <v>165</v>
      </c>
      <c r="W1343" s="9" t="s">
        <v>165</v>
      </c>
      <c r="X1343" s="9" t="s">
        <v>165</v>
      </c>
    </row>
    <row r="1344" spans="1:24" x14ac:dyDescent="0.2">
      <c r="A1344" s="9">
        <v>425846</v>
      </c>
      <c r="B1344" s="9" t="s">
        <v>157</v>
      </c>
      <c r="N1344" s="9" t="s">
        <v>165</v>
      </c>
      <c r="O1344" s="9" t="s">
        <v>165</v>
      </c>
      <c r="P1344" s="9" t="s">
        <v>163</v>
      </c>
      <c r="Q1344" s="9" t="s">
        <v>165</v>
      </c>
      <c r="R1344" s="9" t="s">
        <v>163</v>
      </c>
      <c r="T1344" s="9" t="s">
        <v>163</v>
      </c>
      <c r="U1344" s="9" t="s">
        <v>163</v>
      </c>
      <c r="V1344" s="9" t="s">
        <v>163</v>
      </c>
      <c r="W1344" s="9" t="s">
        <v>163</v>
      </c>
      <c r="X1344" s="9" t="s">
        <v>163</v>
      </c>
    </row>
    <row r="1345" spans="1:24" x14ac:dyDescent="0.2">
      <c r="A1345" s="9">
        <v>425848</v>
      </c>
      <c r="B1345" s="9" t="s">
        <v>157</v>
      </c>
      <c r="D1345" s="9" t="s">
        <v>163</v>
      </c>
      <c r="N1345" s="9" t="s">
        <v>165</v>
      </c>
      <c r="R1345" s="9" t="s">
        <v>165</v>
      </c>
      <c r="T1345" s="9" t="s">
        <v>167</v>
      </c>
      <c r="U1345" s="9" t="s">
        <v>165</v>
      </c>
      <c r="W1345" s="9" t="s">
        <v>167</v>
      </c>
    </row>
    <row r="1346" spans="1:24" x14ac:dyDescent="0.2">
      <c r="A1346" s="9">
        <v>425853</v>
      </c>
      <c r="B1346" s="9" t="s">
        <v>157</v>
      </c>
      <c r="E1346" s="9" t="s">
        <v>163</v>
      </c>
      <c r="J1346" s="9" t="s">
        <v>165</v>
      </c>
      <c r="K1346" s="9" t="s">
        <v>167</v>
      </c>
      <c r="R1346" s="9" t="s">
        <v>165</v>
      </c>
      <c r="U1346" s="9" t="s">
        <v>163</v>
      </c>
      <c r="W1346" s="9" t="s">
        <v>163</v>
      </c>
    </row>
    <row r="1347" spans="1:24" x14ac:dyDescent="0.2">
      <c r="A1347" s="9">
        <v>425854</v>
      </c>
      <c r="B1347" s="9" t="s">
        <v>157</v>
      </c>
      <c r="P1347" s="9" t="s">
        <v>167</v>
      </c>
      <c r="R1347" s="9" t="s">
        <v>163</v>
      </c>
      <c r="S1347" s="9" t="s">
        <v>167</v>
      </c>
      <c r="T1347" s="9" t="s">
        <v>167</v>
      </c>
      <c r="U1347" s="9" t="s">
        <v>167</v>
      </c>
      <c r="V1347" s="9" t="s">
        <v>167</v>
      </c>
      <c r="W1347" s="9" t="s">
        <v>167</v>
      </c>
      <c r="X1347" s="9" t="s">
        <v>167</v>
      </c>
    </row>
    <row r="1348" spans="1:24" x14ac:dyDescent="0.2">
      <c r="A1348" s="9">
        <v>425859</v>
      </c>
      <c r="B1348" s="9" t="s">
        <v>157</v>
      </c>
      <c r="D1348" s="9" t="s">
        <v>165</v>
      </c>
      <c r="G1348" s="9" t="s">
        <v>165</v>
      </c>
      <c r="K1348" s="9" t="s">
        <v>165</v>
      </c>
      <c r="N1348" s="9" t="s">
        <v>165</v>
      </c>
      <c r="O1348" s="9" t="s">
        <v>165</v>
      </c>
      <c r="P1348" s="9" t="s">
        <v>165</v>
      </c>
      <c r="Q1348" s="9" t="s">
        <v>165</v>
      </c>
      <c r="R1348" s="9" t="s">
        <v>163</v>
      </c>
      <c r="S1348" s="9" t="s">
        <v>163</v>
      </c>
      <c r="T1348" s="9" t="s">
        <v>163</v>
      </c>
      <c r="U1348" s="9" t="s">
        <v>163</v>
      </c>
      <c r="V1348" s="9" t="s">
        <v>163</v>
      </c>
      <c r="W1348" s="9" t="s">
        <v>163</v>
      </c>
      <c r="X1348" s="9" t="s">
        <v>163</v>
      </c>
    </row>
    <row r="1349" spans="1:24" x14ac:dyDescent="0.2">
      <c r="A1349" s="9">
        <v>425866</v>
      </c>
      <c r="B1349" s="9" t="s">
        <v>157</v>
      </c>
      <c r="I1349" s="9" t="s">
        <v>167</v>
      </c>
      <c r="L1349" s="9" t="s">
        <v>167</v>
      </c>
      <c r="N1349" s="9" t="s">
        <v>165</v>
      </c>
      <c r="P1349" s="9" t="s">
        <v>167</v>
      </c>
      <c r="R1349" s="9" t="s">
        <v>167</v>
      </c>
      <c r="S1349" s="9" t="s">
        <v>165</v>
      </c>
      <c r="T1349" s="9" t="s">
        <v>167</v>
      </c>
      <c r="W1349" s="9" t="s">
        <v>167</v>
      </c>
      <c r="X1349" s="9" t="s">
        <v>167</v>
      </c>
    </row>
    <row r="1350" spans="1:24" x14ac:dyDescent="0.2">
      <c r="A1350" s="9">
        <v>425874</v>
      </c>
      <c r="B1350" s="9" t="s">
        <v>157</v>
      </c>
      <c r="K1350" s="9" t="s">
        <v>167</v>
      </c>
      <c r="L1350" s="9" t="s">
        <v>167</v>
      </c>
      <c r="N1350" s="9" t="s">
        <v>165</v>
      </c>
      <c r="P1350" s="9" t="s">
        <v>165</v>
      </c>
      <c r="R1350" s="9" t="s">
        <v>163</v>
      </c>
      <c r="S1350" s="9" t="s">
        <v>163</v>
      </c>
      <c r="T1350" s="9" t="s">
        <v>163</v>
      </c>
      <c r="U1350" s="9" t="s">
        <v>163</v>
      </c>
      <c r="V1350" s="9" t="s">
        <v>163</v>
      </c>
      <c r="W1350" s="9" t="s">
        <v>163</v>
      </c>
      <c r="X1350" s="9" t="s">
        <v>163</v>
      </c>
    </row>
    <row r="1351" spans="1:24" x14ac:dyDescent="0.2">
      <c r="A1351" s="9">
        <v>425877</v>
      </c>
      <c r="B1351" s="9" t="s">
        <v>157</v>
      </c>
      <c r="K1351" s="9" t="s">
        <v>167</v>
      </c>
      <c r="P1351" s="9" t="s">
        <v>167</v>
      </c>
      <c r="Q1351" s="9" t="s">
        <v>167</v>
      </c>
      <c r="R1351" s="9" t="s">
        <v>167</v>
      </c>
      <c r="T1351" s="9" t="s">
        <v>165</v>
      </c>
      <c r="U1351" s="9" t="s">
        <v>165</v>
      </c>
      <c r="V1351" s="9" t="s">
        <v>165</v>
      </c>
      <c r="W1351" s="9" t="s">
        <v>165</v>
      </c>
      <c r="X1351" s="9" t="s">
        <v>165</v>
      </c>
    </row>
    <row r="1352" spans="1:24" x14ac:dyDescent="0.2">
      <c r="A1352" s="9">
        <v>425881</v>
      </c>
      <c r="B1352" s="9" t="s">
        <v>157</v>
      </c>
      <c r="J1352" s="9" t="s">
        <v>167</v>
      </c>
      <c r="N1352" s="9" t="s">
        <v>165</v>
      </c>
      <c r="P1352" s="9" t="s">
        <v>165</v>
      </c>
      <c r="R1352" s="9" t="s">
        <v>167</v>
      </c>
      <c r="T1352" s="9" t="s">
        <v>165</v>
      </c>
      <c r="W1352" s="9" t="s">
        <v>165</v>
      </c>
    </row>
    <row r="1353" spans="1:24" x14ac:dyDescent="0.2">
      <c r="A1353" s="9">
        <v>425882</v>
      </c>
      <c r="B1353" s="9" t="s">
        <v>157</v>
      </c>
      <c r="O1353" s="9" t="s">
        <v>167</v>
      </c>
      <c r="R1353" s="9" t="s">
        <v>165</v>
      </c>
      <c r="T1353" s="9" t="s">
        <v>167</v>
      </c>
      <c r="U1353" s="9" t="s">
        <v>165</v>
      </c>
      <c r="W1353" s="9" t="s">
        <v>165</v>
      </c>
    </row>
    <row r="1354" spans="1:24" x14ac:dyDescent="0.2">
      <c r="A1354" s="9">
        <v>425902</v>
      </c>
      <c r="B1354" s="9" t="s">
        <v>157</v>
      </c>
      <c r="K1354" s="9" t="s">
        <v>165</v>
      </c>
      <c r="L1354" s="9" t="s">
        <v>167</v>
      </c>
      <c r="N1354" s="9" t="s">
        <v>165</v>
      </c>
      <c r="O1354" s="9" t="s">
        <v>167</v>
      </c>
      <c r="P1354" s="9" t="s">
        <v>165</v>
      </c>
      <c r="Q1354" s="9" t="s">
        <v>163</v>
      </c>
      <c r="R1354" s="9" t="s">
        <v>163</v>
      </c>
      <c r="T1354" s="9" t="s">
        <v>163</v>
      </c>
      <c r="U1354" s="9" t="s">
        <v>163</v>
      </c>
      <c r="V1354" s="9" t="s">
        <v>167</v>
      </c>
    </row>
    <row r="1355" spans="1:24" x14ac:dyDescent="0.2">
      <c r="A1355" s="9">
        <v>425913</v>
      </c>
      <c r="B1355" s="9" t="s">
        <v>157</v>
      </c>
      <c r="H1355" s="9" t="s">
        <v>163</v>
      </c>
      <c r="K1355" s="9" t="s">
        <v>165</v>
      </c>
      <c r="L1355" s="9" t="s">
        <v>163</v>
      </c>
      <c r="N1355" s="9" t="s">
        <v>167</v>
      </c>
      <c r="O1355" s="9" t="s">
        <v>167</v>
      </c>
      <c r="P1355" s="9" t="s">
        <v>167</v>
      </c>
      <c r="Q1355" s="9" t="s">
        <v>167</v>
      </c>
      <c r="R1355" s="9" t="s">
        <v>163</v>
      </c>
      <c r="S1355" s="9" t="s">
        <v>163</v>
      </c>
      <c r="T1355" s="9" t="s">
        <v>163</v>
      </c>
      <c r="U1355" s="9" t="s">
        <v>163</v>
      </c>
      <c r="V1355" s="9" t="s">
        <v>163</v>
      </c>
      <c r="W1355" s="9" t="s">
        <v>163</v>
      </c>
      <c r="X1355" s="9" t="s">
        <v>163</v>
      </c>
    </row>
    <row r="1356" spans="1:24" x14ac:dyDescent="0.2">
      <c r="A1356" s="9">
        <v>425915</v>
      </c>
      <c r="B1356" s="9" t="s">
        <v>157</v>
      </c>
      <c r="N1356" s="9" t="s">
        <v>165</v>
      </c>
      <c r="P1356" s="9" t="s">
        <v>165</v>
      </c>
      <c r="R1356" s="9" t="s">
        <v>163</v>
      </c>
      <c r="T1356" s="9" t="s">
        <v>165</v>
      </c>
      <c r="U1356" s="9" t="s">
        <v>163</v>
      </c>
      <c r="V1356" s="9" t="s">
        <v>165</v>
      </c>
      <c r="W1356" s="9" t="s">
        <v>163</v>
      </c>
      <c r="X1356" s="9" t="s">
        <v>165</v>
      </c>
    </row>
    <row r="1357" spans="1:24" x14ac:dyDescent="0.2">
      <c r="A1357" s="9">
        <v>425916</v>
      </c>
      <c r="B1357" s="9" t="s">
        <v>157</v>
      </c>
      <c r="G1357" s="9" t="s">
        <v>167</v>
      </c>
      <c r="H1357" s="9" t="s">
        <v>167</v>
      </c>
      <c r="L1357" s="9" t="s">
        <v>163</v>
      </c>
      <c r="O1357" s="9" t="s">
        <v>167</v>
      </c>
      <c r="P1357" s="9" t="s">
        <v>163</v>
      </c>
      <c r="Q1357" s="9" t="s">
        <v>167</v>
      </c>
      <c r="R1357" s="9" t="s">
        <v>163</v>
      </c>
      <c r="S1357" s="9" t="s">
        <v>163</v>
      </c>
      <c r="T1357" s="9" t="s">
        <v>165</v>
      </c>
      <c r="U1357" s="9" t="s">
        <v>163</v>
      </c>
      <c r="V1357" s="9" t="s">
        <v>165</v>
      </c>
      <c r="W1357" s="9" t="s">
        <v>165</v>
      </c>
    </row>
    <row r="1358" spans="1:24" x14ac:dyDescent="0.2">
      <c r="A1358" s="9">
        <v>425917</v>
      </c>
      <c r="B1358" s="9" t="s">
        <v>157</v>
      </c>
      <c r="L1358" s="9" t="s">
        <v>167</v>
      </c>
      <c r="N1358" s="9" t="s">
        <v>167</v>
      </c>
      <c r="O1358" s="9" t="s">
        <v>167</v>
      </c>
      <c r="R1358" s="9" t="s">
        <v>167</v>
      </c>
      <c r="T1358" s="9" t="s">
        <v>167</v>
      </c>
    </row>
    <row r="1359" spans="1:24" x14ac:dyDescent="0.2">
      <c r="A1359" s="9">
        <v>425928</v>
      </c>
      <c r="B1359" s="9" t="s">
        <v>157</v>
      </c>
      <c r="E1359" s="9" t="s">
        <v>167</v>
      </c>
      <c r="I1359" s="9" t="s">
        <v>163</v>
      </c>
      <c r="P1359" s="9" t="s">
        <v>163</v>
      </c>
      <c r="Q1359" s="9" t="s">
        <v>163</v>
      </c>
      <c r="R1359" s="9" t="s">
        <v>163</v>
      </c>
      <c r="S1359" s="9" t="s">
        <v>165</v>
      </c>
      <c r="T1359" s="9" t="s">
        <v>163</v>
      </c>
      <c r="U1359" s="9" t="s">
        <v>163</v>
      </c>
      <c r="V1359" s="9" t="s">
        <v>163</v>
      </c>
      <c r="W1359" s="9" t="s">
        <v>163</v>
      </c>
      <c r="X1359" s="9" t="s">
        <v>163</v>
      </c>
    </row>
    <row r="1360" spans="1:24" x14ac:dyDescent="0.2">
      <c r="A1360" s="9">
        <v>425932</v>
      </c>
      <c r="B1360" s="9" t="s">
        <v>157</v>
      </c>
      <c r="I1360" s="9" t="s">
        <v>163</v>
      </c>
      <c r="J1360" s="9" t="s">
        <v>165</v>
      </c>
      <c r="L1360" s="9" t="s">
        <v>165</v>
      </c>
      <c r="M1360" s="9" t="s">
        <v>163</v>
      </c>
      <c r="N1360" s="9" t="s">
        <v>163</v>
      </c>
      <c r="O1360" s="9" t="s">
        <v>163</v>
      </c>
      <c r="P1360" s="9" t="s">
        <v>163</v>
      </c>
      <c r="Q1360" s="9" t="s">
        <v>163</v>
      </c>
      <c r="R1360" s="9" t="s">
        <v>163</v>
      </c>
      <c r="S1360" s="9" t="s">
        <v>163</v>
      </c>
      <c r="T1360" s="9" t="s">
        <v>163</v>
      </c>
      <c r="U1360" s="9" t="s">
        <v>163</v>
      </c>
      <c r="V1360" s="9" t="s">
        <v>163</v>
      </c>
      <c r="W1360" s="9" t="s">
        <v>163</v>
      </c>
      <c r="X1360" s="9" t="s">
        <v>163</v>
      </c>
    </row>
    <row r="1361" spans="1:24" x14ac:dyDescent="0.2">
      <c r="A1361" s="9">
        <v>425934</v>
      </c>
      <c r="B1361" s="9" t="s">
        <v>157</v>
      </c>
      <c r="E1361" s="9" t="s">
        <v>167</v>
      </c>
      <c r="J1361" s="9" t="s">
        <v>167</v>
      </c>
      <c r="K1361" s="9" t="s">
        <v>167</v>
      </c>
      <c r="L1361" s="9" t="s">
        <v>167</v>
      </c>
      <c r="N1361" s="9" t="s">
        <v>167</v>
      </c>
      <c r="O1361" s="9" t="s">
        <v>167</v>
      </c>
      <c r="T1361" s="9" t="s">
        <v>165</v>
      </c>
      <c r="U1361" s="9" t="s">
        <v>165</v>
      </c>
      <c r="W1361" s="9" t="s">
        <v>165</v>
      </c>
    </row>
    <row r="1362" spans="1:24" x14ac:dyDescent="0.2">
      <c r="A1362" s="9">
        <v>425935</v>
      </c>
      <c r="B1362" s="9" t="s">
        <v>157</v>
      </c>
      <c r="K1362" s="9" t="s">
        <v>167</v>
      </c>
      <c r="N1362" s="9" t="s">
        <v>163</v>
      </c>
      <c r="O1362" s="9" t="s">
        <v>165</v>
      </c>
      <c r="P1362" s="9" t="s">
        <v>163</v>
      </c>
      <c r="Q1362" s="9" t="s">
        <v>163</v>
      </c>
      <c r="S1362" s="9" t="s">
        <v>165</v>
      </c>
      <c r="T1362" s="9" t="s">
        <v>163</v>
      </c>
      <c r="U1362" s="9" t="s">
        <v>163</v>
      </c>
      <c r="V1362" s="9" t="s">
        <v>163</v>
      </c>
      <c r="W1362" s="9" t="s">
        <v>163</v>
      </c>
      <c r="X1362" s="9" t="s">
        <v>163</v>
      </c>
    </row>
    <row r="1363" spans="1:24" x14ac:dyDescent="0.2">
      <c r="A1363" s="9">
        <v>425937</v>
      </c>
      <c r="B1363" s="9" t="s">
        <v>157</v>
      </c>
      <c r="M1363" s="9" t="s">
        <v>163</v>
      </c>
      <c r="N1363" s="9" t="s">
        <v>163</v>
      </c>
      <c r="O1363" s="9" t="s">
        <v>163</v>
      </c>
      <c r="P1363" s="9" t="s">
        <v>165</v>
      </c>
      <c r="Q1363" s="9" t="s">
        <v>163</v>
      </c>
      <c r="R1363" s="9" t="s">
        <v>163</v>
      </c>
      <c r="T1363" s="9" t="s">
        <v>163</v>
      </c>
      <c r="U1363" s="9" t="s">
        <v>163</v>
      </c>
      <c r="V1363" s="9" t="s">
        <v>163</v>
      </c>
      <c r="W1363" s="9" t="s">
        <v>163</v>
      </c>
      <c r="X1363" s="9" t="s">
        <v>163</v>
      </c>
    </row>
    <row r="1364" spans="1:24" x14ac:dyDescent="0.2">
      <c r="A1364" s="9">
        <v>425940</v>
      </c>
      <c r="B1364" s="9" t="s">
        <v>157</v>
      </c>
      <c r="N1364" s="9" t="s">
        <v>163</v>
      </c>
      <c r="O1364" s="9" t="s">
        <v>165</v>
      </c>
      <c r="Q1364" s="9" t="s">
        <v>167</v>
      </c>
      <c r="R1364" s="9" t="s">
        <v>163</v>
      </c>
      <c r="T1364" s="9" t="s">
        <v>163</v>
      </c>
      <c r="X1364" s="9" t="s">
        <v>165</v>
      </c>
    </row>
    <row r="1365" spans="1:24" x14ac:dyDescent="0.2">
      <c r="A1365" s="9">
        <v>425945</v>
      </c>
      <c r="B1365" s="9" t="s">
        <v>157</v>
      </c>
      <c r="K1365" s="9" t="s">
        <v>167</v>
      </c>
      <c r="L1365" s="9" t="s">
        <v>165</v>
      </c>
      <c r="N1365" s="9" t="s">
        <v>165</v>
      </c>
      <c r="O1365" s="9" t="s">
        <v>165</v>
      </c>
      <c r="P1365" s="9" t="s">
        <v>165</v>
      </c>
      <c r="R1365" s="9" t="s">
        <v>163</v>
      </c>
      <c r="S1365" s="9" t="s">
        <v>163</v>
      </c>
      <c r="T1365" s="9" t="s">
        <v>163</v>
      </c>
      <c r="U1365" s="9" t="s">
        <v>163</v>
      </c>
      <c r="V1365" s="9" t="s">
        <v>163</v>
      </c>
      <c r="W1365" s="9" t="s">
        <v>163</v>
      </c>
      <c r="X1365" s="9" t="s">
        <v>163</v>
      </c>
    </row>
    <row r="1366" spans="1:24" x14ac:dyDescent="0.2">
      <c r="A1366" s="9">
        <v>425955</v>
      </c>
      <c r="B1366" s="9" t="s">
        <v>157</v>
      </c>
      <c r="E1366" s="9" t="s">
        <v>167</v>
      </c>
      <c r="I1366" s="9" t="s">
        <v>167</v>
      </c>
      <c r="K1366" s="9" t="s">
        <v>167</v>
      </c>
      <c r="N1366" s="9" t="s">
        <v>163</v>
      </c>
      <c r="O1366" s="9" t="s">
        <v>163</v>
      </c>
      <c r="P1366" s="9" t="s">
        <v>165</v>
      </c>
      <c r="Q1366" s="9" t="s">
        <v>165</v>
      </c>
      <c r="R1366" s="9" t="s">
        <v>163</v>
      </c>
      <c r="S1366" s="9" t="s">
        <v>167</v>
      </c>
      <c r="T1366" s="9" t="s">
        <v>163</v>
      </c>
      <c r="U1366" s="9" t="s">
        <v>163</v>
      </c>
      <c r="V1366" s="9" t="s">
        <v>163</v>
      </c>
    </row>
    <row r="1367" spans="1:24" x14ac:dyDescent="0.2">
      <c r="A1367" s="9">
        <v>425958</v>
      </c>
      <c r="B1367" s="9" t="s">
        <v>157</v>
      </c>
      <c r="N1367" s="9" t="s">
        <v>163</v>
      </c>
      <c r="T1367" s="9" t="s">
        <v>163</v>
      </c>
      <c r="U1367" s="9" t="s">
        <v>163</v>
      </c>
      <c r="V1367" s="9" t="s">
        <v>163</v>
      </c>
      <c r="W1367" s="9" t="s">
        <v>163</v>
      </c>
      <c r="X1367" s="9" t="s">
        <v>163</v>
      </c>
    </row>
    <row r="1368" spans="1:24" x14ac:dyDescent="0.2">
      <c r="A1368" s="9">
        <v>425960</v>
      </c>
      <c r="B1368" s="9" t="s">
        <v>157</v>
      </c>
      <c r="H1368" s="9" t="s">
        <v>167</v>
      </c>
      <c r="N1368" s="9" t="s">
        <v>165</v>
      </c>
      <c r="O1368" s="9" t="s">
        <v>167</v>
      </c>
      <c r="P1368" s="9" t="s">
        <v>165</v>
      </c>
      <c r="R1368" s="9" t="s">
        <v>165</v>
      </c>
      <c r="T1368" s="9" t="s">
        <v>163</v>
      </c>
      <c r="U1368" s="9" t="s">
        <v>163</v>
      </c>
      <c r="V1368" s="9" t="s">
        <v>165</v>
      </c>
    </row>
    <row r="1369" spans="1:24" x14ac:dyDescent="0.2">
      <c r="A1369" s="9">
        <v>425961</v>
      </c>
      <c r="B1369" s="9" t="s">
        <v>157</v>
      </c>
      <c r="D1369" s="9" t="s">
        <v>165</v>
      </c>
      <c r="E1369" s="9" t="s">
        <v>167</v>
      </c>
      <c r="L1369" s="9" t="s">
        <v>163</v>
      </c>
      <c r="N1369" s="9" t="s">
        <v>165</v>
      </c>
      <c r="O1369" s="9" t="s">
        <v>165</v>
      </c>
      <c r="P1369" s="9" t="s">
        <v>165</v>
      </c>
      <c r="R1369" s="9" t="s">
        <v>163</v>
      </c>
      <c r="S1369" s="9" t="s">
        <v>165</v>
      </c>
      <c r="T1369" s="9" t="s">
        <v>163</v>
      </c>
      <c r="U1369" s="9" t="s">
        <v>163</v>
      </c>
      <c r="V1369" s="9" t="s">
        <v>163</v>
      </c>
      <c r="W1369" s="9" t="s">
        <v>163</v>
      </c>
      <c r="X1369" s="9" t="s">
        <v>163</v>
      </c>
    </row>
    <row r="1370" spans="1:24" x14ac:dyDescent="0.2">
      <c r="A1370" s="9">
        <v>425971</v>
      </c>
      <c r="B1370" s="9" t="s">
        <v>157</v>
      </c>
      <c r="E1370" s="9" t="s">
        <v>167</v>
      </c>
      <c r="K1370" s="9" t="s">
        <v>167</v>
      </c>
      <c r="N1370" s="9" t="s">
        <v>167</v>
      </c>
      <c r="P1370" s="9" t="s">
        <v>167</v>
      </c>
      <c r="R1370" s="9" t="s">
        <v>165</v>
      </c>
      <c r="U1370" s="9" t="s">
        <v>165</v>
      </c>
      <c r="V1370" s="9" t="s">
        <v>165</v>
      </c>
      <c r="X1370" s="9" t="s">
        <v>165</v>
      </c>
    </row>
    <row r="1371" spans="1:24" x14ac:dyDescent="0.2">
      <c r="A1371" s="9">
        <v>425977</v>
      </c>
      <c r="B1371" s="9" t="s">
        <v>157</v>
      </c>
      <c r="E1371" s="9" t="s">
        <v>167</v>
      </c>
      <c r="I1371" s="9" t="s">
        <v>167</v>
      </c>
      <c r="K1371" s="9" t="s">
        <v>167</v>
      </c>
      <c r="N1371" s="9" t="s">
        <v>165</v>
      </c>
      <c r="O1371" s="9" t="s">
        <v>165</v>
      </c>
      <c r="P1371" s="9" t="s">
        <v>165</v>
      </c>
      <c r="Q1371" s="9" t="s">
        <v>163</v>
      </c>
      <c r="R1371" s="9" t="s">
        <v>163</v>
      </c>
      <c r="T1371" s="9" t="s">
        <v>163</v>
      </c>
      <c r="U1371" s="9" t="s">
        <v>163</v>
      </c>
      <c r="V1371" s="9" t="s">
        <v>163</v>
      </c>
      <c r="W1371" s="9" t="s">
        <v>163</v>
      </c>
      <c r="X1371" s="9" t="s">
        <v>163</v>
      </c>
    </row>
    <row r="1372" spans="1:24" x14ac:dyDescent="0.2">
      <c r="A1372" s="9">
        <v>425978</v>
      </c>
      <c r="B1372" s="9" t="s">
        <v>157</v>
      </c>
      <c r="D1372" s="9" t="s">
        <v>167</v>
      </c>
      <c r="G1372" s="9" t="s">
        <v>167</v>
      </c>
      <c r="K1372" s="9" t="s">
        <v>167</v>
      </c>
      <c r="N1372" s="9" t="s">
        <v>165</v>
      </c>
      <c r="P1372" s="9" t="s">
        <v>165</v>
      </c>
      <c r="Q1372" s="9" t="s">
        <v>165</v>
      </c>
      <c r="R1372" s="9" t="s">
        <v>165</v>
      </c>
      <c r="S1372" s="9" t="s">
        <v>165</v>
      </c>
      <c r="T1372" s="9" t="s">
        <v>163</v>
      </c>
      <c r="U1372" s="9" t="s">
        <v>163</v>
      </c>
      <c r="V1372" s="9" t="s">
        <v>163</v>
      </c>
      <c r="W1372" s="9" t="s">
        <v>163</v>
      </c>
      <c r="X1372" s="9" t="s">
        <v>163</v>
      </c>
    </row>
    <row r="1373" spans="1:24" x14ac:dyDescent="0.2">
      <c r="A1373" s="9">
        <v>425987</v>
      </c>
      <c r="B1373" s="9" t="s">
        <v>157</v>
      </c>
      <c r="I1373" s="9" t="s">
        <v>165</v>
      </c>
      <c r="K1373" s="9" t="s">
        <v>167</v>
      </c>
      <c r="L1373" s="9" t="s">
        <v>163</v>
      </c>
      <c r="N1373" s="9" t="s">
        <v>163</v>
      </c>
      <c r="O1373" s="9" t="s">
        <v>165</v>
      </c>
      <c r="P1373" s="9" t="s">
        <v>165</v>
      </c>
      <c r="Q1373" s="9" t="s">
        <v>165</v>
      </c>
      <c r="R1373" s="9" t="s">
        <v>163</v>
      </c>
      <c r="T1373" s="9" t="s">
        <v>163</v>
      </c>
      <c r="U1373" s="9" t="s">
        <v>163</v>
      </c>
      <c r="V1373" s="9" t="s">
        <v>163</v>
      </c>
      <c r="W1373" s="9" t="s">
        <v>163</v>
      </c>
      <c r="X1373" s="9" t="s">
        <v>163</v>
      </c>
    </row>
    <row r="1374" spans="1:24" x14ac:dyDescent="0.2">
      <c r="A1374" s="9">
        <v>425989</v>
      </c>
      <c r="B1374" s="9" t="s">
        <v>157</v>
      </c>
      <c r="E1374" s="9" t="s">
        <v>167</v>
      </c>
      <c r="F1374" s="9" t="s">
        <v>167</v>
      </c>
      <c r="K1374" s="9" t="s">
        <v>167</v>
      </c>
      <c r="L1374" s="9" t="s">
        <v>165</v>
      </c>
      <c r="N1374" s="9" t="s">
        <v>165</v>
      </c>
      <c r="O1374" s="9" t="s">
        <v>167</v>
      </c>
      <c r="P1374" s="9" t="s">
        <v>165</v>
      </c>
      <c r="Q1374" s="9" t="s">
        <v>165</v>
      </c>
      <c r="R1374" s="9" t="s">
        <v>163</v>
      </c>
      <c r="S1374" s="9" t="s">
        <v>165</v>
      </c>
      <c r="T1374" s="9" t="s">
        <v>163</v>
      </c>
      <c r="U1374" s="9" t="s">
        <v>163</v>
      </c>
      <c r="V1374" s="9" t="s">
        <v>163</v>
      </c>
      <c r="W1374" s="9" t="s">
        <v>163</v>
      </c>
      <c r="X1374" s="9" t="s">
        <v>163</v>
      </c>
    </row>
    <row r="1375" spans="1:24" x14ac:dyDescent="0.2">
      <c r="A1375" s="9">
        <v>425993</v>
      </c>
      <c r="B1375" s="9" t="s">
        <v>157</v>
      </c>
      <c r="F1375" s="9" t="s">
        <v>163</v>
      </c>
      <c r="J1375" s="9" t="s">
        <v>163</v>
      </c>
      <c r="K1375" s="9" t="s">
        <v>163</v>
      </c>
      <c r="O1375" s="9" t="s">
        <v>163</v>
      </c>
      <c r="Q1375" s="9" t="s">
        <v>163</v>
      </c>
      <c r="R1375" s="9" t="s">
        <v>163</v>
      </c>
      <c r="S1375" s="9" t="s">
        <v>163</v>
      </c>
      <c r="T1375" s="9" t="s">
        <v>163</v>
      </c>
      <c r="U1375" s="9" t="s">
        <v>163</v>
      </c>
      <c r="V1375" s="9" t="s">
        <v>163</v>
      </c>
      <c r="W1375" s="9" t="s">
        <v>163</v>
      </c>
      <c r="X1375" s="9" t="s">
        <v>163</v>
      </c>
    </row>
    <row r="1376" spans="1:24" x14ac:dyDescent="0.2">
      <c r="A1376" s="9">
        <v>425994</v>
      </c>
      <c r="B1376" s="9" t="s">
        <v>157</v>
      </c>
      <c r="E1376" s="9" t="s">
        <v>165</v>
      </c>
      <c r="K1376" s="9" t="s">
        <v>165</v>
      </c>
      <c r="O1376" s="9" t="s">
        <v>165</v>
      </c>
      <c r="R1376" s="9" t="s">
        <v>165</v>
      </c>
      <c r="U1376" s="9" t="s">
        <v>163</v>
      </c>
      <c r="V1376" s="9" t="s">
        <v>163</v>
      </c>
      <c r="W1376" s="9" t="s">
        <v>163</v>
      </c>
    </row>
    <row r="1377" spans="1:24" x14ac:dyDescent="0.2">
      <c r="A1377" s="9">
        <v>425997</v>
      </c>
      <c r="B1377" s="9" t="s">
        <v>157</v>
      </c>
      <c r="E1377" s="9" t="s">
        <v>167</v>
      </c>
      <c r="G1377" s="9" t="s">
        <v>167</v>
      </c>
      <c r="K1377" s="9" t="s">
        <v>167</v>
      </c>
      <c r="L1377" s="9" t="s">
        <v>167</v>
      </c>
      <c r="N1377" s="9" t="s">
        <v>163</v>
      </c>
      <c r="O1377" s="9" t="s">
        <v>165</v>
      </c>
      <c r="P1377" s="9" t="s">
        <v>167</v>
      </c>
      <c r="R1377" s="9" t="s">
        <v>163</v>
      </c>
      <c r="S1377" s="9" t="s">
        <v>165</v>
      </c>
      <c r="T1377" s="9" t="s">
        <v>163</v>
      </c>
      <c r="U1377" s="9" t="s">
        <v>163</v>
      </c>
      <c r="V1377" s="9" t="s">
        <v>163</v>
      </c>
      <c r="W1377" s="9" t="s">
        <v>163</v>
      </c>
    </row>
    <row r="1378" spans="1:24" x14ac:dyDescent="0.2">
      <c r="A1378" s="9">
        <v>426005</v>
      </c>
      <c r="B1378" s="9" t="s">
        <v>157</v>
      </c>
      <c r="I1378" s="9" t="s">
        <v>167</v>
      </c>
      <c r="K1378" s="9" t="s">
        <v>167</v>
      </c>
      <c r="M1378" s="9" t="s">
        <v>167</v>
      </c>
      <c r="N1378" s="9" t="s">
        <v>163</v>
      </c>
      <c r="P1378" s="9" t="s">
        <v>163</v>
      </c>
      <c r="Q1378" s="9" t="s">
        <v>163</v>
      </c>
      <c r="R1378" s="9" t="s">
        <v>163</v>
      </c>
      <c r="S1378" s="9" t="s">
        <v>163</v>
      </c>
      <c r="T1378" s="9" t="s">
        <v>163</v>
      </c>
      <c r="U1378" s="9" t="s">
        <v>163</v>
      </c>
      <c r="V1378" s="9" t="s">
        <v>163</v>
      </c>
      <c r="W1378" s="9" t="s">
        <v>163</v>
      </c>
      <c r="X1378" s="9" t="s">
        <v>163</v>
      </c>
    </row>
    <row r="1379" spans="1:24" x14ac:dyDescent="0.2">
      <c r="A1379" s="9">
        <v>426011</v>
      </c>
      <c r="B1379" s="9" t="s">
        <v>157</v>
      </c>
      <c r="I1379" s="9" t="s">
        <v>167</v>
      </c>
      <c r="K1379" s="9" t="s">
        <v>167</v>
      </c>
      <c r="O1379" s="9" t="s">
        <v>167</v>
      </c>
      <c r="P1379" s="9" t="s">
        <v>167</v>
      </c>
      <c r="Q1379" s="9" t="s">
        <v>167</v>
      </c>
      <c r="R1379" s="9" t="s">
        <v>167</v>
      </c>
      <c r="S1379" s="9" t="s">
        <v>167</v>
      </c>
      <c r="T1379" s="9" t="s">
        <v>165</v>
      </c>
      <c r="U1379" s="9" t="s">
        <v>165</v>
      </c>
      <c r="V1379" s="9" t="s">
        <v>165</v>
      </c>
      <c r="W1379" s="9" t="s">
        <v>165</v>
      </c>
      <c r="X1379" s="9" t="s">
        <v>165</v>
      </c>
    </row>
    <row r="1380" spans="1:24" x14ac:dyDescent="0.2">
      <c r="A1380" s="9">
        <v>426014</v>
      </c>
      <c r="B1380" s="9" t="s">
        <v>157</v>
      </c>
      <c r="D1380" s="9" t="s">
        <v>167</v>
      </c>
      <c r="E1380" s="9" t="s">
        <v>167</v>
      </c>
      <c r="N1380" s="9" t="s">
        <v>165</v>
      </c>
      <c r="P1380" s="9" t="s">
        <v>165</v>
      </c>
      <c r="R1380" s="9" t="s">
        <v>165</v>
      </c>
      <c r="T1380" s="9" t="s">
        <v>163</v>
      </c>
      <c r="U1380" s="9" t="s">
        <v>163</v>
      </c>
      <c r="V1380" s="9" t="s">
        <v>163</v>
      </c>
      <c r="W1380" s="9" t="s">
        <v>163</v>
      </c>
      <c r="X1380" s="9" t="s">
        <v>163</v>
      </c>
    </row>
    <row r="1381" spans="1:24" x14ac:dyDescent="0.2">
      <c r="A1381" s="9">
        <v>426015</v>
      </c>
      <c r="B1381" s="9" t="s">
        <v>157</v>
      </c>
      <c r="H1381" s="9" t="s">
        <v>167</v>
      </c>
      <c r="L1381" s="9" t="s">
        <v>165</v>
      </c>
      <c r="N1381" s="9" t="s">
        <v>167</v>
      </c>
      <c r="P1381" s="9" t="s">
        <v>167</v>
      </c>
      <c r="R1381" s="9" t="s">
        <v>163</v>
      </c>
      <c r="S1381" s="9" t="s">
        <v>167</v>
      </c>
      <c r="U1381" s="9" t="s">
        <v>165</v>
      </c>
    </row>
    <row r="1382" spans="1:24" x14ac:dyDescent="0.2">
      <c r="A1382" s="9">
        <v>426022</v>
      </c>
      <c r="B1382" s="9" t="s">
        <v>157</v>
      </c>
      <c r="H1382" s="9" t="s">
        <v>167</v>
      </c>
      <c r="I1382" s="9" t="s">
        <v>167</v>
      </c>
      <c r="L1382" s="9" t="s">
        <v>167</v>
      </c>
      <c r="N1382" s="9" t="s">
        <v>167</v>
      </c>
      <c r="O1382" s="9" t="s">
        <v>167</v>
      </c>
      <c r="P1382" s="9" t="s">
        <v>167</v>
      </c>
      <c r="R1382" s="9" t="s">
        <v>165</v>
      </c>
      <c r="T1382" s="9" t="s">
        <v>165</v>
      </c>
      <c r="U1382" s="9" t="s">
        <v>165</v>
      </c>
      <c r="V1382" s="9" t="s">
        <v>165</v>
      </c>
      <c r="W1382" s="9" t="s">
        <v>165</v>
      </c>
      <c r="X1382" s="9" t="s">
        <v>163</v>
      </c>
    </row>
    <row r="1383" spans="1:24" x14ac:dyDescent="0.2">
      <c r="A1383" s="9">
        <v>426026</v>
      </c>
      <c r="B1383" s="9" t="s">
        <v>157</v>
      </c>
      <c r="N1383" s="9" t="s">
        <v>167</v>
      </c>
      <c r="P1383" s="9" t="s">
        <v>165</v>
      </c>
      <c r="T1383" s="9" t="s">
        <v>165</v>
      </c>
      <c r="U1383" s="9" t="s">
        <v>165</v>
      </c>
      <c r="V1383" s="9" t="s">
        <v>165</v>
      </c>
      <c r="W1383" s="9" t="s">
        <v>165</v>
      </c>
      <c r="X1383" s="9" t="s">
        <v>163</v>
      </c>
    </row>
    <row r="1384" spans="1:24" x14ac:dyDescent="0.2">
      <c r="A1384" s="9">
        <v>426039</v>
      </c>
      <c r="B1384" s="9" t="s">
        <v>157</v>
      </c>
      <c r="D1384" s="9" t="s">
        <v>163</v>
      </c>
      <c r="J1384" s="9" t="s">
        <v>165</v>
      </c>
      <c r="K1384" s="9" t="s">
        <v>167</v>
      </c>
      <c r="O1384" s="9" t="s">
        <v>167</v>
      </c>
      <c r="P1384" s="9" t="s">
        <v>163</v>
      </c>
      <c r="R1384" s="9" t="s">
        <v>163</v>
      </c>
      <c r="U1384" s="9" t="s">
        <v>163</v>
      </c>
      <c r="V1384" s="9" t="s">
        <v>163</v>
      </c>
      <c r="W1384" s="9" t="s">
        <v>165</v>
      </c>
      <c r="X1384" s="9" t="s">
        <v>165</v>
      </c>
    </row>
    <row r="1385" spans="1:24" x14ac:dyDescent="0.2">
      <c r="A1385" s="9">
        <v>426040</v>
      </c>
      <c r="B1385" s="9" t="s">
        <v>157</v>
      </c>
      <c r="C1385" s="9" t="s">
        <v>163</v>
      </c>
      <c r="I1385" s="9" t="s">
        <v>163</v>
      </c>
      <c r="K1385" s="9" t="s">
        <v>167</v>
      </c>
      <c r="M1385" s="9" t="s">
        <v>167</v>
      </c>
      <c r="N1385" s="9" t="s">
        <v>163</v>
      </c>
      <c r="O1385" s="9" t="s">
        <v>167</v>
      </c>
      <c r="P1385" s="9" t="s">
        <v>165</v>
      </c>
      <c r="Q1385" s="9" t="s">
        <v>163</v>
      </c>
      <c r="R1385" s="9" t="s">
        <v>163</v>
      </c>
      <c r="T1385" s="9" t="s">
        <v>163</v>
      </c>
      <c r="U1385" s="9" t="s">
        <v>163</v>
      </c>
      <c r="V1385" s="9" t="s">
        <v>163</v>
      </c>
      <c r="W1385" s="9" t="s">
        <v>165</v>
      </c>
      <c r="X1385" s="9" t="s">
        <v>165</v>
      </c>
    </row>
    <row r="1386" spans="1:24" x14ac:dyDescent="0.2">
      <c r="A1386" s="9">
        <v>426041</v>
      </c>
      <c r="B1386" s="9" t="s">
        <v>157</v>
      </c>
      <c r="E1386" s="9" t="s">
        <v>167</v>
      </c>
      <c r="I1386" s="9" t="s">
        <v>167</v>
      </c>
      <c r="J1386" s="9" t="s">
        <v>167</v>
      </c>
      <c r="L1386" s="9" t="s">
        <v>165</v>
      </c>
      <c r="N1386" s="9" t="s">
        <v>163</v>
      </c>
      <c r="O1386" s="9" t="s">
        <v>165</v>
      </c>
      <c r="P1386" s="9" t="s">
        <v>163</v>
      </c>
      <c r="Q1386" s="9" t="s">
        <v>163</v>
      </c>
      <c r="R1386" s="9" t="s">
        <v>163</v>
      </c>
      <c r="S1386" s="9" t="s">
        <v>167</v>
      </c>
      <c r="T1386" s="9" t="s">
        <v>163</v>
      </c>
      <c r="U1386" s="9" t="s">
        <v>165</v>
      </c>
      <c r="V1386" s="9" t="s">
        <v>163</v>
      </c>
      <c r="W1386" s="9" t="s">
        <v>163</v>
      </c>
      <c r="X1386" s="9" t="s">
        <v>165</v>
      </c>
    </row>
    <row r="1387" spans="1:24" x14ac:dyDescent="0.2">
      <c r="A1387" s="9">
        <v>426050</v>
      </c>
      <c r="B1387" s="9" t="s">
        <v>157</v>
      </c>
      <c r="K1387" s="9" t="s">
        <v>167</v>
      </c>
      <c r="P1387" s="9" t="s">
        <v>167</v>
      </c>
      <c r="R1387" s="9" t="s">
        <v>167</v>
      </c>
      <c r="S1387" s="9" t="s">
        <v>167</v>
      </c>
      <c r="U1387" s="9" t="s">
        <v>165</v>
      </c>
      <c r="V1387" s="9" t="s">
        <v>165</v>
      </c>
      <c r="W1387" s="9" t="s">
        <v>165</v>
      </c>
    </row>
    <row r="1388" spans="1:24" x14ac:dyDescent="0.2">
      <c r="A1388" s="9">
        <v>426057</v>
      </c>
      <c r="B1388" s="9" t="s">
        <v>157</v>
      </c>
      <c r="E1388" s="9" t="s">
        <v>167</v>
      </c>
      <c r="K1388" s="9" t="s">
        <v>167</v>
      </c>
      <c r="L1388" s="9" t="s">
        <v>167</v>
      </c>
      <c r="N1388" s="9" t="s">
        <v>163</v>
      </c>
      <c r="O1388" s="9" t="s">
        <v>163</v>
      </c>
      <c r="P1388" s="9" t="s">
        <v>163</v>
      </c>
      <c r="Q1388" s="9" t="s">
        <v>163</v>
      </c>
      <c r="R1388" s="9" t="s">
        <v>163</v>
      </c>
      <c r="S1388" s="9" t="s">
        <v>163</v>
      </c>
      <c r="T1388" s="9" t="s">
        <v>163</v>
      </c>
      <c r="U1388" s="9" t="s">
        <v>163</v>
      </c>
      <c r="V1388" s="9" t="s">
        <v>163</v>
      </c>
      <c r="W1388" s="9" t="s">
        <v>163</v>
      </c>
      <c r="X1388" s="9" t="s">
        <v>163</v>
      </c>
    </row>
    <row r="1389" spans="1:24" x14ac:dyDescent="0.2">
      <c r="A1389" s="9">
        <v>426060</v>
      </c>
      <c r="B1389" s="9" t="s">
        <v>157</v>
      </c>
      <c r="G1389" s="9" t="s">
        <v>167</v>
      </c>
      <c r="H1389" s="9" t="s">
        <v>167</v>
      </c>
      <c r="I1389" s="9" t="s">
        <v>167</v>
      </c>
      <c r="L1389" s="9" t="s">
        <v>165</v>
      </c>
      <c r="N1389" s="9" t="s">
        <v>165</v>
      </c>
      <c r="O1389" s="9" t="s">
        <v>167</v>
      </c>
      <c r="P1389" s="9" t="s">
        <v>165</v>
      </c>
      <c r="R1389" s="9" t="s">
        <v>163</v>
      </c>
      <c r="S1389" s="9" t="s">
        <v>165</v>
      </c>
      <c r="T1389" s="9" t="s">
        <v>163</v>
      </c>
      <c r="U1389" s="9" t="s">
        <v>163</v>
      </c>
      <c r="V1389" s="9" t="s">
        <v>163</v>
      </c>
      <c r="W1389" s="9" t="s">
        <v>163</v>
      </c>
      <c r="X1389" s="9" t="s">
        <v>163</v>
      </c>
    </row>
    <row r="1390" spans="1:24" x14ac:dyDescent="0.2">
      <c r="A1390" s="9">
        <v>426061</v>
      </c>
      <c r="B1390" s="9" t="s">
        <v>157</v>
      </c>
      <c r="D1390" s="9" t="s">
        <v>167</v>
      </c>
      <c r="G1390" s="9" t="s">
        <v>163</v>
      </c>
      <c r="L1390" s="9" t="s">
        <v>167</v>
      </c>
      <c r="N1390" s="9" t="s">
        <v>165</v>
      </c>
      <c r="P1390" s="9" t="s">
        <v>165</v>
      </c>
      <c r="Q1390" s="9" t="s">
        <v>167</v>
      </c>
      <c r="R1390" s="9" t="s">
        <v>163</v>
      </c>
      <c r="S1390" s="9" t="s">
        <v>167</v>
      </c>
      <c r="T1390" s="9" t="s">
        <v>163</v>
      </c>
      <c r="U1390" s="9" t="s">
        <v>165</v>
      </c>
      <c r="V1390" s="9" t="s">
        <v>165</v>
      </c>
      <c r="W1390" s="9" t="s">
        <v>165</v>
      </c>
      <c r="X1390" s="9" t="s">
        <v>165</v>
      </c>
    </row>
    <row r="1391" spans="1:24" x14ac:dyDescent="0.2">
      <c r="A1391" s="9">
        <v>426062</v>
      </c>
      <c r="B1391" s="9" t="s">
        <v>157</v>
      </c>
      <c r="J1391" s="9" t="s">
        <v>167</v>
      </c>
      <c r="N1391" s="9" t="s">
        <v>165</v>
      </c>
      <c r="O1391" s="9" t="s">
        <v>167</v>
      </c>
      <c r="P1391" s="9" t="s">
        <v>167</v>
      </c>
      <c r="R1391" s="9" t="s">
        <v>163</v>
      </c>
      <c r="T1391" s="9" t="s">
        <v>167</v>
      </c>
      <c r="W1391" s="9" t="s">
        <v>165</v>
      </c>
    </row>
    <row r="1392" spans="1:24" x14ac:dyDescent="0.2">
      <c r="A1392" s="9">
        <v>426064</v>
      </c>
      <c r="B1392" s="9" t="s">
        <v>157</v>
      </c>
      <c r="E1392" s="9" t="s">
        <v>167</v>
      </c>
      <c r="L1392" s="9" t="s">
        <v>165</v>
      </c>
      <c r="N1392" s="9" t="s">
        <v>165</v>
      </c>
      <c r="P1392" s="9" t="s">
        <v>165</v>
      </c>
      <c r="Q1392" s="9" t="s">
        <v>165</v>
      </c>
      <c r="R1392" s="9" t="s">
        <v>163</v>
      </c>
      <c r="S1392" s="9" t="s">
        <v>163</v>
      </c>
      <c r="T1392" s="9" t="s">
        <v>163</v>
      </c>
      <c r="U1392" s="9" t="s">
        <v>163</v>
      </c>
      <c r="V1392" s="9" t="s">
        <v>163</v>
      </c>
      <c r="W1392" s="9" t="s">
        <v>163</v>
      </c>
      <c r="X1392" s="9" t="s">
        <v>163</v>
      </c>
    </row>
    <row r="1393" spans="1:24" x14ac:dyDescent="0.2">
      <c r="A1393" s="9">
        <v>426072</v>
      </c>
      <c r="B1393" s="9" t="s">
        <v>157</v>
      </c>
      <c r="E1393" s="9" t="s">
        <v>167</v>
      </c>
      <c r="K1393" s="9" t="s">
        <v>167</v>
      </c>
      <c r="N1393" s="9" t="s">
        <v>167</v>
      </c>
      <c r="O1393" s="9" t="s">
        <v>167</v>
      </c>
      <c r="P1393" s="9" t="s">
        <v>167</v>
      </c>
      <c r="R1393" s="9" t="s">
        <v>165</v>
      </c>
      <c r="T1393" s="9" t="s">
        <v>165</v>
      </c>
      <c r="U1393" s="9" t="s">
        <v>165</v>
      </c>
      <c r="V1393" s="9" t="s">
        <v>165</v>
      </c>
      <c r="W1393" s="9" t="s">
        <v>165</v>
      </c>
      <c r="X1393" s="9" t="s">
        <v>165</v>
      </c>
    </row>
    <row r="1394" spans="1:24" x14ac:dyDescent="0.2">
      <c r="A1394" s="9">
        <v>426075</v>
      </c>
      <c r="B1394" s="9" t="s">
        <v>157</v>
      </c>
      <c r="H1394" s="9" t="s">
        <v>167</v>
      </c>
      <c r="L1394" s="9" t="s">
        <v>167</v>
      </c>
      <c r="N1394" s="9" t="s">
        <v>167</v>
      </c>
      <c r="P1394" s="9" t="s">
        <v>163</v>
      </c>
      <c r="Q1394" s="9" t="s">
        <v>167</v>
      </c>
      <c r="R1394" s="9" t="s">
        <v>163</v>
      </c>
      <c r="S1394" s="9" t="s">
        <v>167</v>
      </c>
      <c r="T1394" s="9" t="s">
        <v>163</v>
      </c>
      <c r="U1394" s="9" t="s">
        <v>163</v>
      </c>
      <c r="V1394" s="9" t="s">
        <v>163</v>
      </c>
    </row>
    <row r="1395" spans="1:24" x14ac:dyDescent="0.2">
      <c r="A1395" s="9">
        <v>426078</v>
      </c>
      <c r="B1395" s="9" t="s">
        <v>157</v>
      </c>
      <c r="E1395" s="9" t="s">
        <v>167</v>
      </c>
      <c r="K1395" s="9" t="s">
        <v>167</v>
      </c>
      <c r="O1395" s="9" t="s">
        <v>167</v>
      </c>
      <c r="R1395" s="9" t="s">
        <v>167</v>
      </c>
      <c r="S1395" s="9" t="s">
        <v>167</v>
      </c>
      <c r="T1395" s="9" t="s">
        <v>167</v>
      </c>
      <c r="U1395" s="9" t="s">
        <v>165</v>
      </c>
      <c r="V1395" s="9" t="s">
        <v>167</v>
      </c>
      <c r="W1395" s="9" t="s">
        <v>167</v>
      </c>
      <c r="X1395" s="9" t="s">
        <v>167</v>
      </c>
    </row>
    <row r="1396" spans="1:24" x14ac:dyDescent="0.2">
      <c r="A1396" s="9">
        <v>426080</v>
      </c>
      <c r="B1396" s="9" t="s">
        <v>157</v>
      </c>
      <c r="N1396" s="9" t="s">
        <v>167</v>
      </c>
      <c r="P1396" s="9" t="s">
        <v>167</v>
      </c>
      <c r="R1396" s="9" t="s">
        <v>167</v>
      </c>
      <c r="T1396" s="9" t="s">
        <v>167</v>
      </c>
      <c r="W1396" s="9" t="s">
        <v>167</v>
      </c>
    </row>
    <row r="1397" spans="1:24" x14ac:dyDescent="0.2">
      <c r="A1397" s="9">
        <v>426087</v>
      </c>
      <c r="B1397" s="9" t="s">
        <v>157</v>
      </c>
      <c r="E1397" s="9" t="s">
        <v>167</v>
      </c>
      <c r="K1397" s="9" t="s">
        <v>167</v>
      </c>
      <c r="N1397" s="9" t="s">
        <v>165</v>
      </c>
      <c r="P1397" s="9" t="s">
        <v>165</v>
      </c>
      <c r="R1397" s="9" t="s">
        <v>165</v>
      </c>
      <c r="S1397" s="9" t="s">
        <v>165</v>
      </c>
      <c r="T1397" s="9" t="s">
        <v>163</v>
      </c>
      <c r="U1397" s="9" t="s">
        <v>163</v>
      </c>
      <c r="V1397" s="9" t="s">
        <v>163</v>
      </c>
      <c r="W1397" s="9" t="s">
        <v>163</v>
      </c>
      <c r="X1397" s="9" t="s">
        <v>163</v>
      </c>
    </row>
    <row r="1398" spans="1:24" x14ac:dyDescent="0.2">
      <c r="A1398" s="9">
        <v>426090</v>
      </c>
      <c r="B1398" s="9" t="s">
        <v>157</v>
      </c>
      <c r="D1398" s="9" t="s">
        <v>163</v>
      </c>
      <c r="M1398" s="9" t="s">
        <v>163</v>
      </c>
      <c r="O1398" s="9" t="s">
        <v>163</v>
      </c>
      <c r="R1398" s="9" t="s">
        <v>163</v>
      </c>
      <c r="U1398" s="9" t="s">
        <v>163</v>
      </c>
      <c r="V1398" s="9" t="s">
        <v>163</v>
      </c>
      <c r="W1398" s="9" t="s">
        <v>163</v>
      </c>
    </row>
    <row r="1399" spans="1:24" x14ac:dyDescent="0.2">
      <c r="A1399" s="9">
        <v>426093</v>
      </c>
      <c r="B1399" s="9" t="s">
        <v>157</v>
      </c>
      <c r="G1399" s="9" t="s">
        <v>167</v>
      </c>
      <c r="L1399" s="9" t="s">
        <v>165</v>
      </c>
      <c r="N1399" s="9" t="s">
        <v>163</v>
      </c>
      <c r="R1399" s="9" t="s">
        <v>163</v>
      </c>
      <c r="T1399" s="9" t="s">
        <v>163</v>
      </c>
      <c r="U1399" s="9" t="s">
        <v>163</v>
      </c>
      <c r="V1399" s="9" t="s">
        <v>163</v>
      </c>
      <c r="W1399" s="9" t="s">
        <v>163</v>
      </c>
      <c r="X1399" s="9" t="s">
        <v>163</v>
      </c>
    </row>
    <row r="1400" spans="1:24" x14ac:dyDescent="0.2">
      <c r="A1400" s="9">
        <v>426095</v>
      </c>
      <c r="B1400" s="9" t="s">
        <v>157</v>
      </c>
      <c r="J1400" s="9" t="s">
        <v>163</v>
      </c>
      <c r="K1400" s="9" t="s">
        <v>165</v>
      </c>
      <c r="L1400" s="9" t="s">
        <v>163</v>
      </c>
      <c r="M1400" s="9" t="s">
        <v>163</v>
      </c>
      <c r="N1400" s="9" t="s">
        <v>163</v>
      </c>
      <c r="O1400" s="9" t="s">
        <v>163</v>
      </c>
      <c r="R1400" s="9" t="s">
        <v>163</v>
      </c>
      <c r="T1400" s="9" t="s">
        <v>163</v>
      </c>
      <c r="U1400" s="9" t="s">
        <v>163</v>
      </c>
      <c r="W1400" s="9" t="s">
        <v>163</v>
      </c>
    </row>
    <row r="1401" spans="1:24" x14ac:dyDescent="0.2">
      <c r="A1401" s="9">
        <v>426097</v>
      </c>
      <c r="B1401" s="9" t="s">
        <v>157</v>
      </c>
      <c r="G1401" s="9" t="s">
        <v>163</v>
      </c>
      <c r="H1401" s="9" t="s">
        <v>167</v>
      </c>
      <c r="L1401" s="9" t="s">
        <v>163</v>
      </c>
      <c r="M1401" s="9" t="s">
        <v>167</v>
      </c>
      <c r="N1401" s="9" t="s">
        <v>163</v>
      </c>
      <c r="O1401" s="9" t="s">
        <v>165</v>
      </c>
      <c r="P1401" s="9" t="s">
        <v>165</v>
      </c>
      <c r="R1401" s="9" t="s">
        <v>163</v>
      </c>
      <c r="S1401" s="9" t="s">
        <v>163</v>
      </c>
      <c r="T1401" s="9" t="s">
        <v>163</v>
      </c>
      <c r="U1401" s="9" t="s">
        <v>163</v>
      </c>
      <c r="V1401" s="9" t="s">
        <v>165</v>
      </c>
      <c r="W1401" s="9" t="s">
        <v>163</v>
      </c>
      <c r="X1401" s="9" t="s">
        <v>163</v>
      </c>
    </row>
    <row r="1402" spans="1:24" x14ac:dyDescent="0.2">
      <c r="A1402" s="9">
        <v>426098</v>
      </c>
      <c r="B1402" s="9" t="s">
        <v>157</v>
      </c>
      <c r="L1402" s="9" t="s">
        <v>165</v>
      </c>
      <c r="N1402" s="9" t="s">
        <v>167</v>
      </c>
      <c r="P1402" s="9" t="s">
        <v>167</v>
      </c>
      <c r="V1402" s="9" t="s">
        <v>165</v>
      </c>
      <c r="W1402" s="9" t="s">
        <v>165</v>
      </c>
    </row>
    <row r="1403" spans="1:24" x14ac:dyDescent="0.2">
      <c r="A1403" s="9">
        <v>426103</v>
      </c>
      <c r="B1403" s="9" t="s">
        <v>157</v>
      </c>
      <c r="N1403" s="9" t="s">
        <v>165</v>
      </c>
      <c r="P1403" s="9" t="s">
        <v>167</v>
      </c>
      <c r="T1403" s="9" t="s">
        <v>163</v>
      </c>
      <c r="U1403" s="9" t="s">
        <v>163</v>
      </c>
      <c r="V1403" s="9" t="s">
        <v>163</v>
      </c>
      <c r="W1403" s="9" t="s">
        <v>163</v>
      </c>
      <c r="X1403" s="9" t="s">
        <v>163</v>
      </c>
    </row>
    <row r="1404" spans="1:24" x14ac:dyDescent="0.2">
      <c r="A1404" s="9">
        <v>426104</v>
      </c>
      <c r="B1404" s="9" t="s">
        <v>157</v>
      </c>
      <c r="L1404" s="9" t="s">
        <v>167</v>
      </c>
      <c r="N1404" s="9" t="s">
        <v>165</v>
      </c>
      <c r="P1404" s="9" t="s">
        <v>165</v>
      </c>
      <c r="R1404" s="9" t="s">
        <v>163</v>
      </c>
      <c r="S1404" s="9" t="s">
        <v>165</v>
      </c>
      <c r="T1404" s="9" t="s">
        <v>163</v>
      </c>
      <c r="U1404" s="9" t="s">
        <v>163</v>
      </c>
      <c r="V1404" s="9" t="s">
        <v>163</v>
      </c>
      <c r="W1404" s="9" t="s">
        <v>163</v>
      </c>
      <c r="X1404" s="9" t="s">
        <v>163</v>
      </c>
    </row>
    <row r="1405" spans="1:24" x14ac:dyDescent="0.2">
      <c r="A1405" s="9">
        <v>426111</v>
      </c>
      <c r="B1405" s="9" t="s">
        <v>157</v>
      </c>
      <c r="F1405" s="9" t="s">
        <v>165</v>
      </c>
      <c r="J1405" s="9" t="s">
        <v>165</v>
      </c>
      <c r="K1405" s="9" t="s">
        <v>165</v>
      </c>
      <c r="N1405" s="9" t="s">
        <v>163</v>
      </c>
      <c r="O1405" s="9" t="s">
        <v>163</v>
      </c>
      <c r="R1405" s="9" t="s">
        <v>163</v>
      </c>
      <c r="S1405" s="9" t="s">
        <v>163</v>
      </c>
      <c r="T1405" s="9" t="s">
        <v>163</v>
      </c>
      <c r="U1405" s="9" t="s">
        <v>163</v>
      </c>
      <c r="V1405" s="9" t="s">
        <v>163</v>
      </c>
      <c r="W1405" s="9" t="s">
        <v>163</v>
      </c>
      <c r="X1405" s="9" t="s">
        <v>163</v>
      </c>
    </row>
    <row r="1406" spans="1:24" x14ac:dyDescent="0.2">
      <c r="A1406" s="9">
        <v>426114</v>
      </c>
      <c r="B1406" s="9" t="s">
        <v>157</v>
      </c>
      <c r="D1406" s="9" t="s">
        <v>167</v>
      </c>
      <c r="G1406" s="9" t="s">
        <v>167</v>
      </c>
      <c r="N1406" s="9" t="s">
        <v>167</v>
      </c>
      <c r="O1406" s="9" t="s">
        <v>167</v>
      </c>
      <c r="P1406" s="9" t="s">
        <v>167</v>
      </c>
      <c r="R1406" s="9" t="s">
        <v>167</v>
      </c>
      <c r="U1406" s="9" t="s">
        <v>165</v>
      </c>
    </row>
    <row r="1407" spans="1:24" x14ac:dyDescent="0.2">
      <c r="A1407" s="9">
        <v>426116</v>
      </c>
      <c r="B1407" s="9" t="s">
        <v>157</v>
      </c>
      <c r="H1407" s="9" t="s">
        <v>163</v>
      </c>
      <c r="L1407" s="9" t="s">
        <v>163</v>
      </c>
      <c r="R1407" s="9" t="s">
        <v>163</v>
      </c>
      <c r="S1407" s="9" t="s">
        <v>163</v>
      </c>
      <c r="T1407" s="9" t="s">
        <v>167</v>
      </c>
      <c r="X1407" s="9" t="s">
        <v>167</v>
      </c>
    </row>
    <row r="1408" spans="1:24" x14ac:dyDescent="0.2">
      <c r="A1408" s="9">
        <v>426117</v>
      </c>
      <c r="B1408" s="9" t="s">
        <v>157</v>
      </c>
      <c r="E1408" s="9" t="s">
        <v>167</v>
      </c>
      <c r="I1408" s="9" t="s">
        <v>167</v>
      </c>
      <c r="J1408" s="9" t="s">
        <v>167</v>
      </c>
      <c r="K1408" s="9" t="s">
        <v>167</v>
      </c>
      <c r="O1408" s="9" t="s">
        <v>165</v>
      </c>
      <c r="R1408" s="9" t="s">
        <v>165</v>
      </c>
      <c r="U1408" s="9" t="s">
        <v>163</v>
      </c>
      <c r="V1408" s="9" t="s">
        <v>165</v>
      </c>
      <c r="W1408" s="9" t="s">
        <v>165</v>
      </c>
    </row>
    <row r="1409" spans="1:24" x14ac:dyDescent="0.2">
      <c r="A1409" s="9">
        <v>426118</v>
      </c>
      <c r="B1409" s="9" t="s">
        <v>157</v>
      </c>
      <c r="E1409" s="9" t="s">
        <v>167</v>
      </c>
      <c r="G1409" s="9" t="s">
        <v>167</v>
      </c>
      <c r="K1409" s="9" t="s">
        <v>167</v>
      </c>
      <c r="L1409" s="9" t="s">
        <v>167</v>
      </c>
      <c r="P1409" s="9" t="s">
        <v>167</v>
      </c>
      <c r="R1409" s="9" t="s">
        <v>165</v>
      </c>
      <c r="S1409" s="9" t="s">
        <v>167</v>
      </c>
      <c r="T1409" s="9" t="s">
        <v>163</v>
      </c>
      <c r="U1409" s="9" t="s">
        <v>163</v>
      </c>
      <c r="W1409" s="9" t="s">
        <v>165</v>
      </c>
      <c r="X1409" s="9" t="s">
        <v>163</v>
      </c>
    </row>
    <row r="1410" spans="1:24" x14ac:dyDescent="0.2">
      <c r="A1410" s="9">
        <v>426121</v>
      </c>
      <c r="B1410" s="9" t="s">
        <v>157</v>
      </c>
      <c r="E1410" s="9" t="s">
        <v>167</v>
      </c>
      <c r="K1410" s="9" t="s">
        <v>167</v>
      </c>
      <c r="M1410" s="9" t="s">
        <v>165</v>
      </c>
      <c r="N1410" s="9" t="s">
        <v>165</v>
      </c>
      <c r="P1410" s="9" t="s">
        <v>167</v>
      </c>
      <c r="R1410" s="9" t="s">
        <v>165</v>
      </c>
      <c r="T1410" s="9" t="s">
        <v>163</v>
      </c>
      <c r="U1410" s="9" t="s">
        <v>163</v>
      </c>
      <c r="V1410" s="9" t="s">
        <v>163</v>
      </c>
      <c r="W1410" s="9" t="s">
        <v>163</v>
      </c>
      <c r="X1410" s="9" t="s">
        <v>163</v>
      </c>
    </row>
    <row r="1411" spans="1:24" x14ac:dyDescent="0.2">
      <c r="A1411" s="9">
        <v>426124</v>
      </c>
      <c r="B1411" s="9" t="s">
        <v>157</v>
      </c>
      <c r="E1411" s="9" t="s">
        <v>167</v>
      </c>
      <c r="H1411" s="9" t="s">
        <v>165</v>
      </c>
      <c r="K1411" s="9" t="s">
        <v>165</v>
      </c>
      <c r="L1411" s="9" t="s">
        <v>165</v>
      </c>
      <c r="N1411" s="9" t="s">
        <v>163</v>
      </c>
      <c r="O1411" s="9" t="s">
        <v>165</v>
      </c>
      <c r="P1411" s="9" t="s">
        <v>163</v>
      </c>
      <c r="Q1411" s="9" t="s">
        <v>165</v>
      </c>
      <c r="R1411" s="9" t="s">
        <v>163</v>
      </c>
      <c r="S1411" s="9" t="s">
        <v>163</v>
      </c>
      <c r="T1411" s="9" t="s">
        <v>163</v>
      </c>
      <c r="U1411" s="9" t="s">
        <v>163</v>
      </c>
      <c r="V1411" s="9" t="s">
        <v>163</v>
      </c>
      <c r="W1411" s="9" t="s">
        <v>163</v>
      </c>
      <c r="X1411" s="9" t="s">
        <v>163</v>
      </c>
    </row>
    <row r="1412" spans="1:24" x14ac:dyDescent="0.2">
      <c r="A1412" s="9">
        <v>426131</v>
      </c>
      <c r="B1412" s="9" t="s">
        <v>157</v>
      </c>
      <c r="E1412" s="9" t="s">
        <v>167</v>
      </c>
      <c r="G1412" s="9" t="s">
        <v>167</v>
      </c>
      <c r="J1412" s="9" t="s">
        <v>167</v>
      </c>
      <c r="K1412" s="9" t="s">
        <v>167</v>
      </c>
      <c r="N1412" s="9" t="s">
        <v>167</v>
      </c>
      <c r="V1412" s="9" t="s">
        <v>167</v>
      </c>
    </row>
    <row r="1413" spans="1:24" x14ac:dyDescent="0.2">
      <c r="A1413" s="9">
        <v>426134</v>
      </c>
      <c r="B1413" s="9" t="s">
        <v>157</v>
      </c>
      <c r="L1413" s="9" t="s">
        <v>163</v>
      </c>
      <c r="N1413" s="9" t="s">
        <v>165</v>
      </c>
      <c r="R1413" s="9" t="s">
        <v>163</v>
      </c>
      <c r="S1413" s="9" t="s">
        <v>165</v>
      </c>
      <c r="V1413" s="9" t="s">
        <v>167</v>
      </c>
      <c r="W1413" s="9" t="s">
        <v>165</v>
      </c>
    </row>
    <row r="1414" spans="1:24" x14ac:dyDescent="0.2">
      <c r="A1414" s="9">
        <v>426140</v>
      </c>
      <c r="B1414" s="9" t="s">
        <v>157</v>
      </c>
      <c r="F1414" s="9" t="s">
        <v>167</v>
      </c>
      <c r="K1414" s="9" t="s">
        <v>167</v>
      </c>
      <c r="L1414" s="9" t="s">
        <v>167</v>
      </c>
      <c r="N1414" s="9" t="s">
        <v>167</v>
      </c>
      <c r="P1414" s="9" t="s">
        <v>163</v>
      </c>
      <c r="R1414" s="9" t="s">
        <v>163</v>
      </c>
      <c r="S1414" s="9" t="s">
        <v>167</v>
      </c>
      <c r="T1414" s="9" t="s">
        <v>165</v>
      </c>
      <c r="U1414" s="9" t="s">
        <v>163</v>
      </c>
      <c r="V1414" s="9" t="s">
        <v>163</v>
      </c>
      <c r="W1414" s="9" t="s">
        <v>165</v>
      </c>
      <c r="X1414" s="9" t="s">
        <v>167</v>
      </c>
    </row>
    <row r="1415" spans="1:24" x14ac:dyDescent="0.2">
      <c r="A1415" s="9">
        <v>426146</v>
      </c>
      <c r="B1415" s="9" t="s">
        <v>157</v>
      </c>
      <c r="I1415" s="9" t="s">
        <v>163</v>
      </c>
      <c r="N1415" s="9" t="s">
        <v>163</v>
      </c>
      <c r="O1415" s="9" t="s">
        <v>163</v>
      </c>
      <c r="P1415" s="9" t="s">
        <v>163</v>
      </c>
      <c r="Q1415" s="9" t="s">
        <v>163</v>
      </c>
      <c r="R1415" s="9" t="s">
        <v>163</v>
      </c>
      <c r="S1415" s="9" t="s">
        <v>163</v>
      </c>
      <c r="T1415" s="9" t="s">
        <v>163</v>
      </c>
      <c r="U1415" s="9" t="s">
        <v>163</v>
      </c>
      <c r="V1415" s="9" t="s">
        <v>163</v>
      </c>
      <c r="W1415" s="9" t="s">
        <v>163</v>
      </c>
      <c r="X1415" s="9" t="s">
        <v>163</v>
      </c>
    </row>
    <row r="1416" spans="1:24" x14ac:dyDescent="0.2">
      <c r="A1416" s="9">
        <v>426174</v>
      </c>
      <c r="B1416" s="9" t="s">
        <v>157</v>
      </c>
      <c r="F1416" s="9" t="s">
        <v>167</v>
      </c>
      <c r="K1416" s="9" t="s">
        <v>167</v>
      </c>
      <c r="N1416" s="9" t="s">
        <v>167</v>
      </c>
      <c r="O1416" s="9" t="s">
        <v>167</v>
      </c>
      <c r="P1416" s="9" t="s">
        <v>167</v>
      </c>
      <c r="Q1416" s="9" t="s">
        <v>167</v>
      </c>
      <c r="R1416" s="9" t="s">
        <v>165</v>
      </c>
      <c r="S1416" s="9" t="s">
        <v>167</v>
      </c>
      <c r="T1416" s="9" t="s">
        <v>165</v>
      </c>
      <c r="U1416" s="9" t="s">
        <v>165</v>
      </c>
      <c r="V1416" s="9" t="s">
        <v>163</v>
      </c>
      <c r="W1416" s="9" t="s">
        <v>167</v>
      </c>
      <c r="X1416" s="9" t="s">
        <v>167</v>
      </c>
    </row>
    <row r="1417" spans="1:24" x14ac:dyDescent="0.2">
      <c r="A1417" s="9">
        <v>426180</v>
      </c>
      <c r="B1417" s="9" t="s">
        <v>157</v>
      </c>
      <c r="F1417" s="9" t="s">
        <v>163</v>
      </c>
      <c r="K1417" s="9" t="s">
        <v>167</v>
      </c>
      <c r="L1417" s="9" t="s">
        <v>163</v>
      </c>
      <c r="N1417" s="9" t="s">
        <v>167</v>
      </c>
      <c r="Q1417" s="9" t="s">
        <v>163</v>
      </c>
      <c r="R1417" s="9" t="s">
        <v>163</v>
      </c>
      <c r="T1417" s="9" t="s">
        <v>163</v>
      </c>
      <c r="U1417" s="9" t="s">
        <v>163</v>
      </c>
      <c r="V1417" s="9" t="s">
        <v>163</v>
      </c>
      <c r="W1417" s="9" t="s">
        <v>163</v>
      </c>
      <c r="X1417" s="9" t="s">
        <v>163</v>
      </c>
    </row>
    <row r="1418" spans="1:24" x14ac:dyDescent="0.2">
      <c r="A1418" s="9">
        <v>426184</v>
      </c>
      <c r="B1418" s="9" t="s">
        <v>157</v>
      </c>
      <c r="I1418" s="9" t="s">
        <v>167</v>
      </c>
      <c r="K1418" s="9" t="s">
        <v>167</v>
      </c>
      <c r="T1418" s="9" t="s">
        <v>167</v>
      </c>
      <c r="V1418" s="9" t="s">
        <v>167</v>
      </c>
      <c r="W1418" s="9" t="s">
        <v>165</v>
      </c>
      <c r="X1418" s="9" t="s">
        <v>167</v>
      </c>
    </row>
    <row r="1419" spans="1:24" x14ac:dyDescent="0.2">
      <c r="A1419" s="9">
        <v>426189</v>
      </c>
      <c r="B1419" s="9" t="s">
        <v>157</v>
      </c>
      <c r="H1419" s="9" t="s">
        <v>167</v>
      </c>
      <c r="K1419" s="9" t="s">
        <v>167</v>
      </c>
      <c r="L1419" s="9" t="s">
        <v>163</v>
      </c>
      <c r="N1419" s="9" t="s">
        <v>167</v>
      </c>
      <c r="P1419" s="9" t="s">
        <v>167</v>
      </c>
      <c r="Q1419" s="9" t="s">
        <v>167</v>
      </c>
      <c r="R1419" s="9" t="s">
        <v>163</v>
      </c>
      <c r="S1419" s="9" t="s">
        <v>163</v>
      </c>
      <c r="T1419" s="9" t="s">
        <v>165</v>
      </c>
      <c r="V1419" s="9" t="s">
        <v>163</v>
      </c>
      <c r="W1419" s="9" t="s">
        <v>163</v>
      </c>
      <c r="X1419" s="9" t="s">
        <v>165</v>
      </c>
    </row>
    <row r="1420" spans="1:24" x14ac:dyDescent="0.2">
      <c r="A1420" s="9">
        <v>426190</v>
      </c>
      <c r="B1420" s="9" t="s">
        <v>157</v>
      </c>
      <c r="H1420" s="9" t="s">
        <v>165</v>
      </c>
      <c r="K1420" s="9" t="s">
        <v>167</v>
      </c>
      <c r="P1420" s="9" t="s">
        <v>167</v>
      </c>
      <c r="R1420" s="9" t="s">
        <v>167</v>
      </c>
      <c r="S1420" s="9" t="s">
        <v>167</v>
      </c>
      <c r="V1420" s="9" t="s">
        <v>165</v>
      </c>
    </row>
    <row r="1421" spans="1:24" x14ac:dyDescent="0.2">
      <c r="A1421" s="9">
        <v>426194</v>
      </c>
      <c r="B1421" s="9" t="s">
        <v>157</v>
      </c>
      <c r="L1421" s="9" t="s">
        <v>165</v>
      </c>
      <c r="P1421" s="9" t="s">
        <v>167</v>
      </c>
      <c r="R1421" s="9" t="s">
        <v>163</v>
      </c>
      <c r="T1421" s="9" t="s">
        <v>167</v>
      </c>
      <c r="W1421" s="9" t="s">
        <v>167</v>
      </c>
      <c r="X1421" s="9" t="s">
        <v>165</v>
      </c>
    </row>
    <row r="1422" spans="1:24" x14ac:dyDescent="0.2">
      <c r="A1422" s="9">
        <v>426197</v>
      </c>
      <c r="B1422" s="9" t="s">
        <v>157</v>
      </c>
      <c r="O1422" s="9" t="s">
        <v>163</v>
      </c>
      <c r="P1422" s="9" t="s">
        <v>163</v>
      </c>
      <c r="R1422" s="9" t="s">
        <v>163</v>
      </c>
      <c r="U1422" s="9" t="s">
        <v>163</v>
      </c>
      <c r="V1422" s="9" t="s">
        <v>163</v>
      </c>
      <c r="W1422" s="9" t="s">
        <v>163</v>
      </c>
      <c r="X1422" s="9" t="s">
        <v>163</v>
      </c>
    </row>
    <row r="1423" spans="1:24" x14ac:dyDescent="0.2">
      <c r="A1423" s="9">
        <v>426201</v>
      </c>
      <c r="B1423" s="9" t="s">
        <v>157</v>
      </c>
      <c r="I1423" s="9" t="s">
        <v>163</v>
      </c>
      <c r="L1423" s="9" t="s">
        <v>163</v>
      </c>
      <c r="N1423" s="9" t="s">
        <v>163</v>
      </c>
      <c r="P1423" s="9" t="s">
        <v>163</v>
      </c>
      <c r="R1423" s="9" t="s">
        <v>163</v>
      </c>
      <c r="T1423" s="9" t="s">
        <v>163</v>
      </c>
      <c r="U1423" s="9" t="s">
        <v>163</v>
      </c>
      <c r="V1423" s="9" t="s">
        <v>163</v>
      </c>
      <c r="W1423" s="9" t="s">
        <v>163</v>
      </c>
      <c r="X1423" s="9" t="s">
        <v>163</v>
      </c>
    </row>
    <row r="1424" spans="1:24" x14ac:dyDescent="0.2">
      <c r="A1424" s="9">
        <v>426204</v>
      </c>
      <c r="B1424" s="9" t="s">
        <v>157</v>
      </c>
      <c r="G1424" s="9" t="s">
        <v>167</v>
      </c>
      <c r="J1424" s="9" t="s">
        <v>167</v>
      </c>
      <c r="K1424" s="9" t="s">
        <v>167</v>
      </c>
      <c r="L1424" s="9" t="s">
        <v>165</v>
      </c>
      <c r="N1424" s="9" t="s">
        <v>167</v>
      </c>
      <c r="O1424" s="9" t="s">
        <v>167</v>
      </c>
      <c r="P1424" s="9" t="s">
        <v>167</v>
      </c>
      <c r="R1424" s="9" t="s">
        <v>165</v>
      </c>
      <c r="S1424" s="9" t="s">
        <v>167</v>
      </c>
      <c r="T1424" s="9" t="s">
        <v>165</v>
      </c>
      <c r="U1424" s="9" t="s">
        <v>165</v>
      </c>
      <c r="V1424" s="9" t="s">
        <v>167</v>
      </c>
      <c r="W1424" s="9" t="s">
        <v>165</v>
      </c>
      <c r="X1424" s="9" t="s">
        <v>167</v>
      </c>
    </row>
    <row r="1425" spans="1:24" x14ac:dyDescent="0.2">
      <c r="A1425" s="9">
        <v>426212</v>
      </c>
      <c r="B1425" s="9" t="s">
        <v>157</v>
      </c>
      <c r="L1425" s="9" t="s">
        <v>165</v>
      </c>
      <c r="M1425" s="9" t="s">
        <v>163</v>
      </c>
      <c r="N1425" s="9" t="s">
        <v>167</v>
      </c>
      <c r="O1425" s="9" t="s">
        <v>165</v>
      </c>
      <c r="R1425" s="9" t="s">
        <v>163</v>
      </c>
      <c r="S1425" s="9" t="s">
        <v>167</v>
      </c>
      <c r="T1425" s="9" t="s">
        <v>163</v>
      </c>
      <c r="U1425" s="9" t="s">
        <v>163</v>
      </c>
      <c r="V1425" s="9" t="s">
        <v>163</v>
      </c>
      <c r="W1425" s="9" t="s">
        <v>167</v>
      </c>
    </row>
    <row r="1426" spans="1:24" x14ac:dyDescent="0.2">
      <c r="A1426" s="9">
        <v>426217</v>
      </c>
      <c r="B1426" s="9" t="s">
        <v>157</v>
      </c>
      <c r="C1426" s="9" t="s">
        <v>167</v>
      </c>
      <c r="K1426" s="9" t="s">
        <v>167</v>
      </c>
      <c r="R1426" s="9" t="s">
        <v>167</v>
      </c>
      <c r="T1426" s="9" t="s">
        <v>167</v>
      </c>
      <c r="V1426" s="9" t="s">
        <v>167</v>
      </c>
    </row>
    <row r="1427" spans="1:24" x14ac:dyDescent="0.2">
      <c r="A1427" s="9">
        <v>426222</v>
      </c>
      <c r="B1427" s="9" t="s">
        <v>157</v>
      </c>
      <c r="K1427" s="9" t="s">
        <v>167</v>
      </c>
      <c r="N1427" s="9" t="s">
        <v>165</v>
      </c>
      <c r="P1427" s="9" t="s">
        <v>165</v>
      </c>
      <c r="T1427" s="9" t="s">
        <v>165</v>
      </c>
      <c r="U1427" s="9" t="s">
        <v>165</v>
      </c>
      <c r="W1427" s="9" t="s">
        <v>165</v>
      </c>
      <c r="X1427" s="9" t="s">
        <v>165</v>
      </c>
    </row>
    <row r="1428" spans="1:24" x14ac:dyDescent="0.2">
      <c r="A1428" s="9">
        <v>426226</v>
      </c>
      <c r="B1428" s="9" t="s">
        <v>157</v>
      </c>
      <c r="F1428" s="9" t="s">
        <v>167</v>
      </c>
      <c r="K1428" s="9" t="s">
        <v>167</v>
      </c>
      <c r="L1428" s="9" t="s">
        <v>167</v>
      </c>
      <c r="M1428" s="9" t="s">
        <v>167</v>
      </c>
      <c r="N1428" s="9" t="s">
        <v>165</v>
      </c>
      <c r="O1428" s="9" t="s">
        <v>167</v>
      </c>
      <c r="P1428" s="9" t="s">
        <v>167</v>
      </c>
      <c r="R1428" s="9" t="s">
        <v>163</v>
      </c>
      <c r="S1428" s="9" t="s">
        <v>167</v>
      </c>
      <c r="T1428" s="9" t="s">
        <v>163</v>
      </c>
      <c r="U1428" s="9" t="s">
        <v>165</v>
      </c>
      <c r="V1428" s="9" t="s">
        <v>163</v>
      </c>
      <c r="W1428" s="9" t="s">
        <v>165</v>
      </c>
      <c r="X1428" s="9" t="s">
        <v>165</v>
      </c>
    </row>
    <row r="1429" spans="1:24" x14ac:dyDescent="0.2">
      <c r="A1429" s="9">
        <v>426227</v>
      </c>
      <c r="B1429" s="9" t="s">
        <v>157</v>
      </c>
      <c r="F1429" s="9" t="s">
        <v>167</v>
      </c>
      <c r="J1429" s="9" t="s">
        <v>165</v>
      </c>
      <c r="K1429" s="9" t="s">
        <v>165</v>
      </c>
      <c r="O1429" s="9" t="s">
        <v>167</v>
      </c>
      <c r="Q1429" s="9" t="s">
        <v>167</v>
      </c>
      <c r="S1429" s="9" t="s">
        <v>167</v>
      </c>
      <c r="V1429" s="9" t="s">
        <v>167</v>
      </c>
      <c r="W1429" s="9" t="s">
        <v>167</v>
      </c>
    </row>
    <row r="1430" spans="1:24" x14ac:dyDescent="0.2">
      <c r="A1430" s="9">
        <v>426237</v>
      </c>
      <c r="B1430" s="9" t="s">
        <v>157</v>
      </c>
      <c r="D1430" s="9" t="s">
        <v>165</v>
      </c>
      <c r="J1430" s="9" t="s">
        <v>165</v>
      </c>
      <c r="K1430" s="9" t="s">
        <v>167</v>
      </c>
      <c r="R1430" s="9" t="s">
        <v>163</v>
      </c>
      <c r="U1430" s="9" t="s">
        <v>165</v>
      </c>
      <c r="V1430" s="9" t="s">
        <v>163</v>
      </c>
      <c r="W1430" s="9" t="s">
        <v>163</v>
      </c>
    </row>
    <row r="1431" spans="1:24" x14ac:dyDescent="0.2">
      <c r="A1431" s="9">
        <v>426239</v>
      </c>
      <c r="B1431" s="9" t="s">
        <v>157</v>
      </c>
      <c r="H1431" s="9" t="s">
        <v>167</v>
      </c>
      <c r="L1431" s="9" t="s">
        <v>167</v>
      </c>
      <c r="N1431" s="9" t="s">
        <v>165</v>
      </c>
      <c r="P1431" s="9" t="s">
        <v>165</v>
      </c>
      <c r="R1431" s="9" t="s">
        <v>163</v>
      </c>
      <c r="S1431" s="9" t="s">
        <v>163</v>
      </c>
      <c r="T1431" s="9" t="s">
        <v>163</v>
      </c>
      <c r="U1431" s="9" t="s">
        <v>163</v>
      </c>
      <c r="V1431" s="9" t="s">
        <v>163</v>
      </c>
      <c r="W1431" s="9" t="s">
        <v>163</v>
      </c>
      <c r="X1431" s="9" t="s">
        <v>163</v>
      </c>
    </row>
    <row r="1432" spans="1:24" x14ac:dyDescent="0.2">
      <c r="A1432" s="9">
        <v>426247</v>
      </c>
      <c r="B1432" s="9" t="s">
        <v>157</v>
      </c>
      <c r="K1432" s="9" t="s">
        <v>167</v>
      </c>
      <c r="N1432" s="9" t="s">
        <v>165</v>
      </c>
      <c r="P1432" s="9" t="s">
        <v>163</v>
      </c>
      <c r="R1432" s="9" t="s">
        <v>167</v>
      </c>
      <c r="U1432" s="9" t="s">
        <v>165</v>
      </c>
      <c r="V1432" s="9" t="s">
        <v>165</v>
      </c>
      <c r="W1432" s="9" t="s">
        <v>165</v>
      </c>
      <c r="X1432" s="9" t="s">
        <v>165</v>
      </c>
    </row>
    <row r="1433" spans="1:24" x14ac:dyDescent="0.2">
      <c r="A1433" s="9">
        <v>426255</v>
      </c>
      <c r="B1433" s="9" t="s">
        <v>157</v>
      </c>
      <c r="E1433" s="9" t="s">
        <v>165</v>
      </c>
      <c r="H1433" s="9" t="s">
        <v>165</v>
      </c>
      <c r="K1433" s="9" t="s">
        <v>165</v>
      </c>
      <c r="P1433" s="9" t="s">
        <v>165</v>
      </c>
      <c r="R1433" s="9" t="s">
        <v>165</v>
      </c>
      <c r="T1433" s="9" t="s">
        <v>163</v>
      </c>
      <c r="U1433" s="9" t="s">
        <v>163</v>
      </c>
      <c r="V1433" s="9" t="s">
        <v>163</v>
      </c>
      <c r="W1433" s="9" t="s">
        <v>163</v>
      </c>
      <c r="X1433" s="9" t="s">
        <v>163</v>
      </c>
    </row>
    <row r="1434" spans="1:24" x14ac:dyDescent="0.2">
      <c r="A1434" s="9">
        <v>426257</v>
      </c>
      <c r="B1434" s="9" t="s">
        <v>157</v>
      </c>
      <c r="N1434" s="9" t="s">
        <v>165</v>
      </c>
      <c r="P1434" s="9" t="s">
        <v>167</v>
      </c>
      <c r="R1434" s="9" t="s">
        <v>167</v>
      </c>
      <c r="T1434" s="9" t="s">
        <v>165</v>
      </c>
      <c r="V1434" s="9" t="s">
        <v>167</v>
      </c>
      <c r="W1434" s="9" t="s">
        <v>165</v>
      </c>
    </row>
    <row r="1435" spans="1:24" x14ac:dyDescent="0.2">
      <c r="A1435" s="9">
        <v>426264</v>
      </c>
      <c r="B1435" s="9" t="s">
        <v>157</v>
      </c>
      <c r="D1435" s="9" t="s">
        <v>167</v>
      </c>
      <c r="E1435" s="9" t="s">
        <v>165</v>
      </c>
      <c r="K1435" s="9" t="s">
        <v>165</v>
      </c>
      <c r="P1435" s="9" t="s">
        <v>167</v>
      </c>
      <c r="R1435" s="9" t="s">
        <v>163</v>
      </c>
      <c r="T1435" s="9" t="s">
        <v>167</v>
      </c>
    </row>
    <row r="1436" spans="1:24" x14ac:dyDescent="0.2">
      <c r="A1436" s="9">
        <v>426265</v>
      </c>
      <c r="B1436" s="9" t="s">
        <v>157</v>
      </c>
      <c r="J1436" s="9" t="s">
        <v>163</v>
      </c>
      <c r="K1436" s="9" t="s">
        <v>167</v>
      </c>
      <c r="M1436" s="9" t="s">
        <v>163</v>
      </c>
      <c r="P1436" s="9" t="s">
        <v>167</v>
      </c>
      <c r="Q1436" s="9" t="s">
        <v>167</v>
      </c>
      <c r="T1436" s="9" t="s">
        <v>165</v>
      </c>
      <c r="U1436" s="9" t="s">
        <v>165</v>
      </c>
      <c r="V1436" s="9" t="s">
        <v>165</v>
      </c>
      <c r="W1436" s="9" t="s">
        <v>165</v>
      </c>
      <c r="X1436" s="9" t="s">
        <v>165</v>
      </c>
    </row>
    <row r="1437" spans="1:24" x14ac:dyDescent="0.2">
      <c r="A1437" s="9">
        <v>426270</v>
      </c>
      <c r="B1437" s="9" t="s">
        <v>157</v>
      </c>
      <c r="E1437" s="9" t="s">
        <v>167</v>
      </c>
      <c r="I1437" s="9" t="s">
        <v>165</v>
      </c>
      <c r="J1437" s="9" t="s">
        <v>167</v>
      </c>
      <c r="K1437" s="9" t="s">
        <v>167</v>
      </c>
      <c r="N1437" s="9" t="s">
        <v>163</v>
      </c>
      <c r="O1437" s="9" t="s">
        <v>163</v>
      </c>
      <c r="P1437" s="9" t="s">
        <v>163</v>
      </c>
      <c r="Q1437" s="9" t="s">
        <v>165</v>
      </c>
      <c r="R1437" s="9" t="s">
        <v>163</v>
      </c>
      <c r="S1437" s="9" t="s">
        <v>165</v>
      </c>
      <c r="T1437" s="9" t="s">
        <v>163</v>
      </c>
      <c r="U1437" s="9" t="s">
        <v>163</v>
      </c>
      <c r="V1437" s="9" t="s">
        <v>163</v>
      </c>
      <c r="W1437" s="9" t="s">
        <v>163</v>
      </c>
      <c r="X1437" s="9" t="s">
        <v>163</v>
      </c>
    </row>
    <row r="1438" spans="1:24" x14ac:dyDescent="0.2">
      <c r="A1438" s="9">
        <v>426271</v>
      </c>
      <c r="B1438" s="9" t="s">
        <v>157</v>
      </c>
      <c r="E1438" s="9" t="s">
        <v>167</v>
      </c>
      <c r="I1438" s="9" t="s">
        <v>167</v>
      </c>
      <c r="K1438" s="9" t="s">
        <v>167</v>
      </c>
      <c r="N1438" s="9" t="s">
        <v>167</v>
      </c>
      <c r="P1438" s="9" t="s">
        <v>167</v>
      </c>
      <c r="R1438" s="9" t="s">
        <v>167</v>
      </c>
      <c r="T1438" s="9" t="s">
        <v>167</v>
      </c>
      <c r="X1438" s="9" t="s">
        <v>167</v>
      </c>
    </row>
    <row r="1439" spans="1:24" x14ac:dyDescent="0.2">
      <c r="A1439" s="9">
        <v>426272</v>
      </c>
      <c r="B1439" s="9" t="s">
        <v>157</v>
      </c>
      <c r="G1439" s="9" t="s">
        <v>165</v>
      </c>
      <c r="N1439" s="9" t="s">
        <v>165</v>
      </c>
      <c r="P1439" s="9" t="s">
        <v>167</v>
      </c>
      <c r="T1439" s="9" t="s">
        <v>165</v>
      </c>
      <c r="U1439" s="9" t="s">
        <v>165</v>
      </c>
    </row>
    <row r="1440" spans="1:24" x14ac:dyDescent="0.2">
      <c r="A1440" s="9">
        <v>426274</v>
      </c>
      <c r="B1440" s="9" t="s">
        <v>157</v>
      </c>
      <c r="L1440" s="9" t="s">
        <v>167</v>
      </c>
      <c r="N1440" s="9" t="s">
        <v>167</v>
      </c>
      <c r="P1440" s="9" t="s">
        <v>167</v>
      </c>
      <c r="R1440" s="9" t="s">
        <v>163</v>
      </c>
      <c r="S1440" s="9" t="s">
        <v>167</v>
      </c>
    </row>
    <row r="1441" spans="1:24" x14ac:dyDescent="0.2">
      <c r="A1441" s="9">
        <v>426275</v>
      </c>
      <c r="B1441" s="9" t="s">
        <v>157</v>
      </c>
      <c r="I1441" s="9" t="s">
        <v>167</v>
      </c>
      <c r="K1441" s="9" t="s">
        <v>167</v>
      </c>
      <c r="M1441" s="9" t="s">
        <v>167</v>
      </c>
      <c r="N1441" s="9" t="s">
        <v>165</v>
      </c>
      <c r="P1441" s="9" t="s">
        <v>165</v>
      </c>
      <c r="Q1441" s="9" t="s">
        <v>165</v>
      </c>
      <c r="R1441" s="9" t="s">
        <v>165</v>
      </c>
      <c r="S1441" s="9" t="s">
        <v>165</v>
      </c>
      <c r="T1441" s="9" t="s">
        <v>163</v>
      </c>
      <c r="U1441" s="9" t="s">
        <v>163</v>
      </c>
      <c r="V1441" s="9" t="s">
        <v>163</v>
      </c>
      <c r="W1441" s="9" t="s">
        <v>163</v>
      </c>
      <c r="X1441" s="9" t="s">
        <v>163</v>
      </c>
    </row>
    <row r="1442" spans="1:24" x14ac:dyDescent="0.2">
      <c r="A1442" s="9">
        <v>426276</v>
      </c>
      <c r="B1442" s="9" t="s">
        <v>157</v>
      </c>
      <c r="N1442" s="9" t="s">
        <v>167</v>
      </c>
      <c r="O1442" s="9" t="s">
        <v>167</v>
      </c>
      <c r="Q1442" s="9" t="s">
        <v>167</v>
      </c>
      <c r="T1442" s="9" t="s">
        <v>163</v>
      </c>
      <c r="U1442" s="9" t="s">
        <v>163</v>
      </c>
      <c r="V1442" s="9" t="s">
        <v>163</v>
      </c>
      <c r="W1442" s="9" t="s">
        <v>163</v>
      </c>
    </row>
    <row r="1443" spans="1:24" x14ac:dyDescent="0.2">
      <c r="A1443" s="9">
        <v>426279</v>
      </c>
      <c r="B1443" s="9" t="s">
        <v>157</v>
      </c>
      <c r="L1443" s="9" t="s">
        <v>167</v>
      </c>
      <c r="N1443" s="9" t="s">
        <v>165</v>
      </c>
      <c r="O1443" s="9" t="s">
        <v>165</v>
      </c>
      <c r="P1443" s="9" t="s">
        <v>165</v>
      </c>
      <c r="Q1443" s="9" t="s">
        <v>165</v>
      </c>
      <c r="R1443" s="9" t="s">
        <v>165</v>
      </c>
      <c r="T1443" s="9" t="s">
        <v>163</v>
      </c>
      <c r="U1443" s="9" t="s">
        <v>165</v>
      </c>
      <c r="V1443" s="9" t="s">
        <v>165</v>
      </c>
    </row>
    <row r="1444" spans="1:24" x14ac:dyDescent="0.2">
      <c r="A1444" s="9">
        <v>426287</v>
      </c>
      <c r="B1444" s="9" t="s">
        <v>157</v>
      </c>
      <c r="I1444" s="9" t="s">
        <v>165</v>
      </c>
      <c r="J1444" s="9" t="s">
        <v>165</v>
      </c>
      <c r="N1444" s="9" t="s">
        <v>165</v>
      </c>
      <c r="P1444" s="9" t="s">
        <v>167</v>
      </c>
      <c r="R1444" s="9" t="s">
        <v>165</v>
      </c>
      <c r="T1444" s="9" t="s">
        <v>163</v>
      </c>
      <c r="U1444" s="9" t="s">
        <v>163</v>
      </c>
      <c r="V1444" s="9" t="s">
        <v>165</v>
      </c>
      <c r="W1444" s="9" t="s">
        <v>163</v>
      </c>
      <c r="X1444" s="9" t="s">
        <v>163</v>
      </c>
    </row>
    <row r="1445" spans="1:24" x14ac:dyDescent="0.2">
      <c r="A1445" s="9">
        <v>426291</v>
      </c>
      <c r="B1445" s="9" t="s">
        <v>157</v>
      </c>
      <c r="G1445" s="9" t="s">
        <v>165</v>
      </c>
      <c r="J1445" s="9" t="s">
        <v>167</v>
      </c>
      <c r="L1445" s="9" t="s">
        <v>163</v>
      </c>
      <c r="M1445" s="9" t="s">
        <v>167</v>
      </c>
      <c r="N1445" s="9" t="s">
        <v>163</v>
      </c>
      <c r="O1445" s="9" t="s">
        <v>165</v>
      </c>
      <c r="P1445" s="9" t="s">
        <v>163</v>
      </c>
      <c r="Q1445" s="9" t="s">
        <v>165</v>
      </c>
      <c r="R1445" s="9" t="s">
        <v>163</v>
      </c>
      <c r="S1445" s="9" t="s">
        <v>165</v>
      </c>
      <c r="T1445" s="9" t="s">
        <v>163</v>
      </c>
      <c r="U1445" s="9" t="s">
        <v>163</v>
      </c>
      <c r="V1445" s="9" t="s">
        <v>163</v>
      </c>
      <c r="W1445" s="9" t="s">
        <v>163</v>
      </c>
      <c r="X1445" s="9" t="s">
        <v>163</v>
      </c>
    </row>
    <row r="1446" spans="1:24" x14ac:dyDescent="0.2">
      <c r="A1446" s="9">
        <v>426294</v>
      </c>
      <c r="B1446" s="9" t="s">
        <v>157</v>
      </c>
      <c r="D1446" s="9" t="s">
        <v>167</v>
      </c>
      <c r="P1446" s="9" t="s">
        <v>167</v>
      </c>
      <c r="R1446" s="9" t="s">
        <v>165</v>
      </c>
      <c r="U1446" s="9" t="s">
        <v>167</v>
      </c>
      <c r="W1446" s="9" t="s">
        <v>167</v>
      </c>
      <c r="X1446" s="9" t="s">
        <v>167</v>
      </c>
    </row>
    <row r="1447" spans="1:24" x14ac:dyDescent="0.2">
      <c r="A1447" s="9">
        <v>426295</v>
      </c>
      <c r="B1447" s="9" t="s">
        <v>157</v>
      </c>
      <c r="N1447" s="9" t="s">
        <v>165</v>
      </c>
      <c r="O1447" s="9" t="s">
        <v>167</v>
      </c>
      <c r="P1447" s="9" t="s">
        <v>167</v>
      </c>
      <c r="T1447" s="9" t="s">
        <v>165</v>
      </c>
      <c r="V1447" s="9" t="s">
        <v>167</v>
      </c>
      <c r="W1447" s="9" t="s">
        <v>167</v>
      </c>
    </row>
    <row r="1448" spans="1:24" x14ac:dyDescent="0.2">
      <c r="A1448" s="9">
        <v>426301</v>
      </c>
      <c r="B1448" s="9" t="s">
        <v>157</v>
      </c>
      <c r="G1448" s="9" t="s">
        <v>167</v>
      </c>
      <c r="J1448" s="9" t="s">
        <v>167</v>
      </c>
      <c r="K1448" s="9" t="s">
        <v>167</v>
      </c>
      <c r="L1448" s="9" t="s">
        <v>167</v>
      </c>
      <c r="N1448" s="9" t="s">
        <v>165</v>
      </c>
      <c r="O1448" s="9" t="s">
        <v>165</v>
      </c>
      <c r="P1448" s="9" t="s">
        <v>165</v>
      </c>
      <c r="Q1448" s="9" t="s">
        <v>165</v>
      </c>
      <c r="R1448" s="9" t="s">
        <v>165</v>
      </c>
      <c r="S1448" s="9" t="s">
        <v>165</v>
      </c>
      <c r="T1448" s="9" t="s">
        <v>163</v>
      </c>
      <c r="U1448" s="9" t="s">
        <v>163</v>
      </c>
      <c r="V1448" s="9" t="s">
        <v>163</v>
      </c>
      <c r="W1448" s="9" t="s">
        <v>163</v>
      </c>
      <c r="X1448" s="9" t="s">
        <v>163</v>
      </c>
    </row>
    <row r="1449" spans="1:24" x14ac:dyDescent="0.2">
      <c r="A1449" s="9">
        <v>426308</v>
      </c>
      <c r="B1449" s="9" t="s">
        <v>157</v>
      </c>
      <c r="I1449" s="9" t="s">
        <v>167</v>
      </c>
      <c r="L1449" s="9" t="s">
        <v>165</v>
      </c>
      <c r="M1449" s="9" t="s">
        <v>165</v>
      </c>
      <c r="N1449" s="9" t="s">
        <v>163</v>
      </c>
      <c r="O1449" s="9" t="s">
        <v>163</v>
      </c>
      <c r="P1449" s="9" t="s">
        <v>165</v>
      </c>
      <c r="Q1449" s="9" t="s">
        <v>165</v>
      </c>
      <c r="R1449" s="9" t="s">
        <v>163</v>
      </c>
      <c r="T1449" s="9" t="s">
        <v>163</v>
      </c>
      <c r="U1449" s="9" t="s">
        <v>163</v>
      </c>
      <c r="V1449" s="9" t="s">
        <v>163</v>
      </c>
      <c r="W1449" s="9" t="s">
        <v>163</v>
      </c>
      <c r="X1449" s="9" t="s">
        <v>163</v>
      </c>
    </row>
    <row r="1450" spans="1:24" x14ac:dyDescent="0.2">
      <c r="A1450" s="9">
        <v>426315</v>
      </c>
      <c r="B1450" s="9" t="s">
        <v>157</v>
      </c>
      <c r="L1450" s="9" t="s">
        <v>165</v>
      </c>
      <c r="N1450" s="9" t="s">
        <v>163</v>
      </c>
      <c r="O1450" s="9" t="s">
        <v>167</v>
      </c>
      <c r="P1450" s="9" t="s">
        <v>167</v>
      </c>
      <c r="Q1450" s="9" t="s">
        <v>167</v>
      </c>
      <c r="R1450" s="9" t="s">
        <v>165</v>
      </c>
      <c r="T1450" s="9" t="s">
        <v>165</v>
      </c>
      <c r="U1450" s="9" t="s">
        <v>165</v>
      </c>
      <c r="V1450" s="9" t="s">
        <v>165</v>
      </c>
      <c r="W1450" s="9" t="s">
        <v>165</v>
      </c>
      <c r="X1450" s="9" t="s">
        <v>165</v>
      </c>
    </row>
    <row r="1451" spans="1:24" x14ac:dyDescent="0.2">
      <c r="A1451" s="9">
        <v>426317</v>
      </c>
      <c r="B1451" s="9" t="s">
        <v>157</v>
      </c>
      <c r="L1451" s="9" t="s">
        <v>167</v>
      </c>
      <c r="P1451" s="9" t="s">
        <v>165</v>
      </c>
      <c r="R1451" s="9" t="s">
        <v>163</v>
      </c>
      <c r="S1451" s="9" t="s">
        <v>165</v>
      </c>
      <c r="T1451" s="9" t="s">
        <v>165</v>
      </c>
      <c r="V1451" s="9" t="s">
        <v>165</v>
      </c>
    </row>
    <row r="1452" spans="1:24" x14ac:dyDescent="0.2">
      <c r="A1452" s="9">
        <v>426318</v>
      </c>
      <c r="B1452" s="9" t="s">
        <v>157</v>
      </c>
      <c r="N1452" s="9" t="s">
        <v>167</v>
      </c>
      <c r="P1452" s="9" t="s">
        <v>167</v>
      </c>
      <c r="R1452" s="9" t="s">
        <v>167</v>
      </c>
      <c r="T1452" s="9" t="s">
        <v>165</v>
      </c>
      <c r="U1452" s="9" t="s">
        <v>163</v>
      </c>
      <c r="V1452" s="9" t="s">
        <v>163</v>
      </c>
      <c r="W1452" s="9" t="s">
        <v>163</v>
      </c>
      <c r="X1452" s="9" t="s">
        <v>165</v>
      </c>
    </row>
    <row r="1453" spans="1:24" x14ac:dyDescent="0.2">
      <c r="A1453" s="9">
        <v>426325</v>
      </c>
      <c r="B1453" s="9" t="s">
        <v>157</v>
      </c>
      <c r="D1453" s="9" t="s">
        <v>165</v>
      </c>
      <c r="I1453" s="9" t="s">
        <v>167</v>
      </c>
      <c r="J1453" s="9" t="s">
        <v>163</v>
      </c>
      <c r="K1453" s="9" t="s">
        <v>167</v>
      </c>
      <c r="R1453" s="9" t="s">
        <v>165</v>
      </c>
      <c r="U1453" s="9" t="s">
        <v>165</v>
      </c>
      <c r="W1453" s="9" t="s">
        <v>165</v>
      </c>
    </row>
    <row r="1454" spans="1:24" x14ac:dyDescent="0.2">
      <c r="A1454" s="9">
        <v>426326</v>
      </c>
      <c r="B1454" s="9" t="s">
        <v>157</v>
      </c>
      <c r="E1454" s="9" t="s">
        <v>167</v>
      </c>
      <c r="G1454" s="9" t="s">
        <v>167</v>
      </c>
      <c r="L1454" s="9" t="s">
        <v>165</v>
      </c>
      <c r="M1454" s="9" t="s">
        <v>165</v>
      </c>
      <c r="N1454" s="9" t="s">
        <v>165</v>
      </c>
      <c r="O1454" s="9" t="s">
        <v>165</v>
      </c>
      <c r="P1454" s="9" t="s">
        <v>165</v>
      </c>
      <c r="R1454" s="9" t="s">
        <v>165</v>
      </c>
      <c r="S1454" s="9" t="s">
        <v>165</v>
      </c>
      <c r="T1454" s="9" t="s">
        <v>165</v>
      </c>
      <c r="U1454" s="9" t="s">
        <v>163</v>
      </c>
      <c r="V1454" s="9" t="s">
        <v>165</v>
      </c>
      <c r="W1454" s="9" t="s">
        <v>163</v>
      </c>
      <c r="X1454" s="9" t="s">
        <v>165</v>
      </c>
    </row>
    <row r="1455" spans="1:24" x14ac:dyDescent="0.2">
      <c r="A1455" s="9">
        <v>426329</v>
      </c>
      <c r="B1455" s="9" t="s">
        <v>157</v>
      </c>
      <c r="D1455" s="9" t="s">
        <v>165</v>
      </c>
      <c r="J1455" s="9" t="s">
        <v>165</v>
      </c>
      <c r="R1455" s="9" t="s">
        <v>167</v>
      </c>
      <c r="U1455" s="9" t="s">
        <v>165</v>
      </c>
      <c r="V1455" s="9" t="s">
        <v>165</v>
      </c>
      <c r="W1455" s="9" t="s">
        <v>165</v>
      </c>
      <c r="X1455" s="9" t="s">
        <v>165</v>
      </c>
    </row>
    <row r="1456" spans="1:24" x14ac:dyDescent="0.2">
      <c r="A1456" s="9">
        <v>426343</v>
      </c>
      <c r="B1456" s="9" t="s">
        <v>157</v>
      </c>
      <c r="E1456" s="9" t="s">
        <v>167</v>
      </c>
      <c r="G1456" s="9" t="s">
        <v>167</v>
      </c>
      <c r="K1456" s="9" t="s">
        <v>167</v>
      </c>
      <c r="N1456" s="9" t="s">
        <v>165</v>
      </c>
      <c r="P1456" s="9" t="s">
        <v>165</v>
      </c>
      <c r="Q1456" s="9" t="s">
        <v>165</v>
      </c>
      <c r="R1456" s="9" t="s">
        <v>165</v>
      </c>
      <c r="T1456" s="9" t="s">
        <v>163</v>
      </c>
      <c r="U1456" s="9" t="s">
        <v>163</v>
      </c>
      <c r="V1456" s="9" t="s">
        <v>163</v>
      </c>
      <c r="W1456" s="9" t="s">
        <v>163</v>
      </c>
      <c r="X1456" s="9" t="s">
        <v>163</v>
      </c>
    </row>
    <row r="1457" spans="1:24" x14ac:dyDescent="0.2">
      <c r="A1457" s="9">
        <v>426352</v>
      </c>
      <c r="B1457" s="9" t="s">
        <v>157</v>
      </c>
      <c r="G1457" s="9" t="s">
        <v>167</v>
      </c>
      <c r="H1457" s="9" t="s">
        <v>167</v>
      </c>
      <c r="K1457" s="9" t="s">
        <v>167</v>
      </c>
      <c r="N1457" s="9" t="s">
        <v>165</v>
      </c>
      <c r="P1457" s="9" t="s">
        <v>167</v>
      </c>
      <c r="Q1457" s="9" t="s">
        <v>167</v>
      </c>
      <c r="R1457" s="9" t="s">
        <v>163</v>
      </c>
      <c r="S1457" s="9" t="s">
        <v>167</v>
      </c>
      <c r="T1457" s="9" t="s">
        <v>165</v>
      </c>
      <c r="U1457" s="9" t="s">
        <v>163</v>
      </c>
      <c r="V1457" s="9" t="s">
        <v>165</v>
      </c>
    </row>
    <row r="1458" spans="1:24" x14ac:dyDescent="0.2">
      <c r="A1458" s="9">
        <v>426354</v>
      </c>
      <c r="B1458" s="9" t="s">
        <v>157</v>
      </c>
      <c r="N1458" s="9" t="s">
        <v>163</v>
      </c>
      <c r="R1458" s="9" t="s">
        <v>165</v>
      </c>
      <c r="S1458" s="9" t="s">
        <v>167</v>
      </c>
      <c r="T1458" s="9" t="s">
        <v>165</v>
      </c>
      <c r="W1458" s="9" t="s">
        <v>167</v>
      </c>
    </row>
    <row r="1459" spans="1:24" x14ac:dyDescent="0.2">
      <c r="A1459" s="9">
        <v>426356</v>
      </c>
      <c r="B1459" s="9" t="s">
        <v>157</v>
      </c>
      <c r="L1459" s="9" t="s">
        <v>167</v>
      </c>
      <c r="N1459" s="9" t="s">
        <v>163</v>
      </c>
      <c r="O1459" s="9" t="s">
        <v>165</v>
      </c>
      <c r="P1459" s="9" t="s">
        <v>165</v>
      </c>
      <c r="Q1459" s="9" t="s">
        <v>167</v>
      </c>
      <c r="R1459" s="9" t="s">
        <v>163</v>
      </c>
      <c r="T1459" s="9" t="s">
        <v>165</v>
      </c>
      <c r="V1459" s="9" t="s">
        <v>163</v>
      </c>
      <c r="W1459" s="9" t="s">
        <v>163</v>
      </c>
      <c r="X1459" s="9" t="s">
        <v>165</v>
      </c>
    </row>
    <row r="1460" spans="1:24" x14ac:dyDescent="0.2">
      <c r="A1460" s="9">
        <v>426357</v>
      </c>
      <c r="B1460" s="9" t="s">
        <v>157</v>
      </c>
      <c r="L1460" s="9" t="s">
        <v>167</v>
      </c>
      <c r="N1460" s="9" t="s">
        <v>167</v>
      </c>
      <c r="R1460" s="9" t="s">
        <v>167</v>
      </c>
      <c r="T1460" s="9" t="s">
        <v>165</v>
      </c>
      <c r="U1460" s="9" t="s">
        <v>165</v>
      </c>
      <c r="W1460" s="9" t="s">
        <v>163</v>
      </c>
      <c r="X1460" s="9" t="s">
        <v>165</v>
      </c>
    </row>
    <row r="1461" spans="1:24" x14ac:dyDescent="0.2">
      <c r="A1461" s="9">
        <v>426362</v>
      </c>
      <c r="B1461" s="9" t="s">
        <v>157</v>
      </c>
      <c r="H1461" s="9" t="s">
        <v>167</v>
      </c>
      <c r="I1461" s="9" t="s">
        <v>167</v>
      </c>
      <c r="N1461" s="9" t="s">
        <v>167</v>
      </c>
      <c r="V1461" s="9" t="s">
        <v>167</v>
      </c>
      <c r="X1461" s="9" t="s">
        <v>167</v>
      </c>
    </row>
    <row r="1462" spans="1:24" x14ac:dyDescent="0.2">
      <c r="A1462" s="9">
        <v>426364</v>
      </c>
      <c r="B1462" s="9" t="s">
        <v>157</v>
      </c>
      <c r="E1462" s="9" t="s">
        <v>167</v>
      </c>
      <c r="F1462" s="9" t="s">
        <v>167</v>
      </c>
      <c r="K1462" s="9" t="s">
        <v>167</v>
      </c>
      <c r="M1462" s="9" t="s">
        <v>167</v>
      </c>
      <c r="N1462" s="9" t="s">
        <v>165</v>
      </c>
      <c r="P1462" s="9" t="s">
        <v>165</v>
      </c>
      <c r="R1462" s="9" t="s">
        <v>165</v>
      </c>
      <c r="S1462" s="9" t="s">
        <v>165</v>
      </c>
      <c r="T1462" s="9" t="s">
        <v>163</v>
      </c>
      <c r="U1462" s="9" t="s">
        <v>163</v>
      </c>
      <c r="V1462" s="9" t="s">
        <v>163</v>
      </c>
      <c r="W1462" s="9" t="s">
        <v>163</v>
      </c>
      <c r="X1462" s="9" t="s">
        <v>163</v>
      </c>
    </row>
    <row r="1463" spans="1:24" x14ac:dyDescent="0.2">
      <c r="A1463" s="9">
        <v>426367</v>
      </c>
      <c r="B1463" s="9" t="s">
        <v>157</v>
      </c>
      <c r="G1463" s="9" t="s">
        <v>167</v>
      </c>
      <c r="K1463" s="9" t="s">
        <v>167</v>
      </c>
      <c r="N1463" s="9" t="s">
        <v>165</v>
      </c>
      <c r="P1463" s="9" t="s">
        <v>165</v>
      </c>
      <c r="Q1463" s="9" t="s">
        <v>165</v>
      </c>
      <c r="R1463" s="9" t="s">
        <v>163</v>
      </c>
      <c r="S1463" s="9" t="s">
        <v>165</v>
      </c>
      <c r="T1463" s="9" t="s">
        <v>163</v>
      </c>
      <c r="U1463" s="9" t="s">
        <v>163</v>
      </c>
      <c r="V1463" s="9" t="s">
        <v>163</v>
      </c>
      <c r="W1463" s="9" t="s">
        <v>163</v>
      </c>
      <c r="X1463" s="9" t="s">
        <v>163</v>
      </c>
    </row>
    <row r="1464" spans="1:24" x14ac:dyDescent="0.2">
      <c r="A1464" s="9">
        <v>426369</v>
      </c>
      <c r="B1464" s="9" t="s">
        <v>157</v>
      </c>
      <c r="H1464" s="9" t="s">
        <v>163</v>
      </c>
      <c r="K1464" s="9" t="s">
        <v>163</v>
      </c>
      <c r="L1464" s="9" t="s">
        <v>163</v>
      </c>
      <c r="M1464" s="9" t="s">
        <v>165</v>
      </c>
      <c r="N1464" s="9" t="s">
        <v>167</v>
      </c>
      <c r="O1464" s="9" t="s">
        <v>167</v>
      </c>
      <c r="P1464" s="9" t="s">
        <v>167</v>
      </c>
      <c r="Q1464" s="9" t="s">
        <v>167</v>
      </c>
      <c r="R1464" s="9" t="s">
        <v>163</v>
      </c>
      <c r="S1464" s="9" t="s">
        <v>167</v>
      </c>
      <c r="T1464" s="9" t="s">
        <v>165</v>
      </c>
      <c r="U1464" s="9" t="s">
        <v>163</v>
      </c>
      <c r="V1464" s="9" t="s">
        <v>163</v>
      </c>
      <c r="W1464" s="9" t="s">
        <v>163</v>
      </c>
      <c r="X1464" s="9" t="s">
        <v>163</v>
      </c>
    </row>
    <row r="1465" spans="1:24" x14ac:dyDescent="0.2">
      <c r="A1465" s="9">
        <v>426371</v>
      </c>
      <c r="B1465" s="9" t="s">
        <v>157</v>
      </c>
      <c r="L1465" s="9" t="s">
        <v>167</v>
      </c>
      <c r="M1465" s="9" t="s">
        <v>167</v>
      </c>
      <c r="N1465" s="9" t="s">
        <v>167</v>
      </c>
      <c r="P1465" s="9" t="s">
        <v>167</v>
      </c>
      <c r="R1465" s="9" t="s">
        <v>165</v>
      </c>
      <c r="S1465" s="9" t="s">
        <v>167</v>
      </c>
      <c r="T1465" s="9" t="s">
        <v>165</v>
      </c>
      <c r="U1465" s="9" t="s">
        <v>163</v>
      </c>
      <c r="V1465" s="9" t="s">
        <v>163</v>
      </c>
      <c r="W1465" s="9" t="s">
        <v>163</v>
      </c>
    </row>
    <row r="1466" spans="1:24" x14ac:dyDescent="0.2">
      <c r="A1466" s="9">
        <v>426372</v>
      </c>
      <c r="B1466" s="9" t="s">
        <v>157</v>
      </c>
      <c r="H1466" s="9" t="s">
        <v>167</v>
      </c>
      <c r="L1466" s="9" t="s">
        <v>165</v>
      </c>
      <c r="N1466" s="9" t="s">
        <v>167</v>
      </c>
      <c r="P1466" s="9" t="s">
        <v>167</v>
      </c>
      <c r="Q1466" s="9" t="s">
        <v>165</v>
      </c>
      <c r="R1466" s="9" t="s">
        <v>163</v>
      </c>
      <c r="S1466" s="9" t="s">
        <v>163</v>
      </c>
      <c r="U1466" s="9" t="s">
        <v>163</v>
      </c>
      <c r="V1466" s="9" t="s">
        <v>163</v>
      </c>
      <c r="X1466" s="9" t="s">
        <v>165</v>
      </c>
    </row>
    <row r="1467" spans="1:24" x14ac:dyDescent="0.2">
      <c r="A1467" s="9">
        <v>426377</v>
      </c>
      <c r="B1467" s="9" t="s">
        <v>157</v>
      </c>
      <c r="E1467" s="9" t="s">
        <v>167</v>
      </c>
      <c r="G1467" s="9" t="s">
        <v>167</v>
      </c>
      <c r="K1467" s="9" t="s">
        <v>167</v>
      </c>
      <c r="L1467" s="9" t="s">
        <v>167</v>
      </c>
      <c r="N1467" s="9" t="s">
        <v>163</v>
      </c>
      <c r="O1467" s="9" t="s">
        <v>163</v>
      </c>
      <c r="P1467" s="9" t="s">
        <v>163</v>
      </c>
      <c r="Q1467" s="9" t="s">
        <v>163</v>
      </c>
      <c r="R1467" s="9" t="s">
        <v>163</v>
      </c>
      <c r="S1467" s="9" t="s">
        <v>163</v>
      </c>
      <c r="T1467" s="9" t="s">
        <v>163</v>
      </c>
      <c r="U1467" s="9" t="s">
        <v>163</v>
      </c>
      <c r="V1467" s="9" t="s">
        <v>163</v>
      </c>
      <c r="W1467" s="9" t="s">
        <v>163</v>
      </c>
      <c r="X1467" s="9" t="s">
        <v>163</v>
      </c>
    </row>
    <row r="1468" spans="1:24" x14ac:dyDescent="0.2">
      <c r="A1468" s="9">
        <v>426381</v>
      </c>
      <c r="B1468" s="9" t="s">
        <v>157</v>
      </c>
      <c r="K1468" s="9" t="s">
        <v>167</v>
      </c>
      <c r="L1468" s="9" t="s">
        <v>165</v>
      </c>
      <c r="N1468" s="9" t="s">
        <v>167</v>
      </c>
      <c r="P1468" s="9" t="s">
        <v>167</v>
      </c>
      <c r="R1468" s="9" t="s">
        <v>165</v>
      </c>
      <c r="T1468" s="9" t="s">
        <v>167</v>
      </c>
      <c r="V1468" s="9" t="s">
        <v>167</v>
      </c>
      <c r="W1468" s="9" t="s">
        <v>167</v>
      </c>
      <c r="X1468" s="9" t="s">
        <v>167</v>
      </c>
    </row>
    <row r="1469" spans="1:24" x14ac:dyDescent="0.2">
      <c r="A1469" s="9">
        <v>426390</v>
      </c>
      <c r="B1469" s="9" t="s">
        <v>157</v>
      </c>
      <c r="N1469" s="9" t="s">
        <v>167</v>
      </c>
      <c r="P1469" s="9" t="s">
        <v>167</v>
      </c>
      <c r="Q1469" s="9" t="s">
        <v>165</v>
      </c>
      <c r="R1469" s="9" t="s">
        <v>165</v>
      </c>
      <c r="T1469" s="9" t="s">
        <v>163</v>
      </c>
      <c r="U1469" s="9" t="s">
        <v>165</v>
      </c>
      <c r="V1469" s="9" t="s">
        <v>163</v>
      </c>
      <c r="W1469" s="9" t="s">
        <v>165</v>
      </c>
    </row>
    <row r="1470" spans="1:24" x14ac:dyDescent="0.2">
      <c r="A1470" s="9">
        <v>426391</v>
      </c>
      <c r="B1470" s="9" t="s">
        <v>157</v>
      </c>
      <c r="P1470" s="9" t="s">
        <v>163</v>
      </c>
      <c r="Q1470" s="9" t="s">
        <v>165</v>
      </c>
      <c r="R1470" s="9" t="s">
        <v>163</v>
      </c>
      <c r="T1470" s="9" t="s">
        <v>163</v>
      </c>
      <c r="W1470" s="9" t="s">
        <v>167</v>
      </c>
    </row>
    <row r="1471" spans="1:24" x14ac:dyDescent="0.2">
      <c r="A1471" s="9">
        <v>426393</v>
      </c>
      <c r="B1471" s="9" t="s">
        <v>157</v>
      </c>
      <c r="G1471" s="9" t="s">
        <v>167</v>
      </c>
      <c r="L1471" s="9" t="s">
        <v>165</v>
      </c>
      <c r="N1471" s="9" t="s">
        <v>165</v>
      </c>
      <c r="O1471" s="9" t="s">
        <v>165</v>
      </c>
      <c r="P1471" s="9" t="s">
        <v>167</v>
      </c>
      <c r="Q1471" s="9" t="s">
        <v>165</v>
      </c>
      <c r="R1471" s="9" t="s">
        <v>165</v>
      </c>
      <c r="S1471" s="9" t="s">
        <v>165</v>
      </c>
      <c r="T1471" s="9" t="s">
        <v>165</v>
      </c>
      <c r="U1471" s="9" t="s">
        <v>163</v>
      </c>
      <c r="V1471" s="9" t="s">
        <v>163</v>
      </c>
      <c r="W1471" s="9" t="s">
        <v>163</v>
      </c>
      <c r="X1471" s="9" t="s">
        <v>165</v>
      </c>
    </row>
    <row r="1472" spans="1:24" x14ac:dyDescent="0.2">
      <c r="A1472" s="9">
        <v>426394</v>
      </c>
      <c r="B1472" s="9" t="s">
        <v>157</v>
      </c>
      <c r="K1472" s="9" t="s">
        <v>165</v>
      </c>
      <c r="P1472" s="9" t="s">
        <v>165</v>
      </c>
      <c r="T1472" s="9" t="s">
        <v>163</v>
      </c>
      <c r="U1472" s="9" t="s">
        <v>163</v>
      </c>
      <c r="V1472" s="9" t="s">
        <v>163</v>
      </c>
      <c r="W1472" s="9" t="s">
        <v>163</v>
      </c>
      <c r="X1472" s="9" t="s">
        <v>163</v>
      </c>
    </row>
    <row r="1473" spans="1:24" x14ac:dyDescent="0.2">
      <c r="A1473" s="9">
        <v>426396</v>
      </c>
      <c r="B1473" s="9" t="s">
        <v>157</v>
      </c>
      <c r="I1473" s="9" t="s">
        <v>167</v>
      </c>
      <c r="J1473" s="9" t="s">
        <v>167</v>
      </c>
      <c r="L1473" s="9" t="s">
        <v>167</v>
      </c>
      <c r="N1473" s="9" t="s">
        <v>165</v>
      </c>
      <c r="O1473" s="9" t="s">
        <v>165</v>
      </c>
      <c r="R1473" s="9" t="s">
        <v>163</v>
      </c>
      <c r="T1473" s="9" t="s">
        <v>165</v>
      </c>
      <c r="U1473" s="9" t="s">
        <v>165</v>
      </c>
      <c r="V1473" s="9" t="s">
        <v>165</v>
      </c>
      <c r="X1473" s="9" t="s">
        <v>163</v>
      </c>
    </row>
    <row r="1474" spans="1:24" x14ac:dyDescent="0.2">
      <c r="A1474" s="9">
        <v>426397</v>
      </c>
      <c r="B1474" s="9" t="s">
        <v>157</v>
      </c>
      <c r="G1474" s="9" t="s">
        <v>167</v>
      </c>
      <c r="N1474" s="9" t="s">
        <v>167</v>
      </c>
      <c r="P1474" s="9" t="s">
        <v>167</v>
      </c>
      <c r="R1474" s="9" t="s">
        <v>163</v>
      </c>
      <c r="S1474" s="9" t="s">
        <v>167</v>
      </c>
      <c r="T1474" s="9" t="s">
        <v>165</v>
      </c>
      <c r="X1474" s="9" t="s">
        <v>165</v>
      </c>
    </row>
    <row r="1475" spans="1:24" x14ac:dyDescent="0.2">
      <c r="A1475" s="9">
        <v>426403</v>
      </c>
      <c r="B1475" s="9" t="s">
        <v>157</v>
      </c>
      <c r="E1475" s="9" t="s">
        <v>167</v>
      </c>
      <c r="H1475" s="9" t="s">
        <v>167</v>
      </c>
      <c r="K1475" s="9" t="s">
        <v>167</v>
      </c>
      <c r="L1475" s="9" t="s">
        <v>167</v>
      </c>
      <c r="N1475" s="9" t="s">
        <v>167</v>
      </c>
      <c r="P1475" s="9" t="s">
        <v>167</v>
      </c>
      <c r="Q1475" s="9" t="s">
        <v>167</v>
      </c>
      <c r="R1475" s="9" t="s">
        <v>163</v>
      </c>
      <c r="S1475" s="9" t="s">
        <v>167</v>
      </c>
      <c r="T1475" s="9" t="s">
        <v>165</v>
      </c>
      <c r="V1475" s="9" t="s">
        <v>165</v>
      </c>
      <c r="W1475" s="9" t="s">
        <v>167</v>
      </c>
      <c r="X1475" s="9" t="s">
        <v>165</v>
      </c>
    </row>
    <row r="1476" spans="1:24" x14ac:dyDescent="0.2">
      <c r="A1476" s="9">
        <v>426404</v>
      </c>
      <c r="B1476" s="9" t="s">
        <v>157</v>
      </c>
      <c r="E1476" s="9" t="s">
        <v>167</v>
      </c>
      <c r="L1476" s="9" t="s">
        <v>165</v>
      </c>
      <c r="N1476" s="9" t="s">
        <v>165</v>
      </c>
      <c r="R1476" s="9" t="s">
        <v>163</v>
      </c>
      <c r="T1476" s="9" t="s">
        <v>163</v>
      </c>
      <c r="U1476" s="9" t="s">
        <v>163</v>
      </c>
      <c r="W1476" s="9" t="s">
        <v>163</v>
      </c>
      <c r="X1476" s="9" t="s">
        <v>163</v>
      </c>
    </row>
    <row r="1477" spans="1:24" x14ac:dyDescent="0.2">
      <c r="A1477" s="9">
        <v>426405</v>
      </c>
      <c r="B1477" s="9" t="s">
        <v>157</v>
      </c>
      <c r="E1477" s="9" t="s">
        <v>167</v>
      </c>
      <c r="K1477" s="9" t="s">
        <v>165</v>
      </c>
      <c r="N1477" s="9" t="s">
        <v>167</v>
      </c>
      <c r="P1477" s="9" t="s">
        <v>167</v>
      </c>
      <c r="Q1477" s="9" t="s">
        <v>167</v>
      </c>
      <c r="T1477" s="9" t="s">
        <v>167</v>
      </c>
      <c r="U1477" s="9" t="s">
        <v>167</v>
      </c>
      <c r="V1477" s="9" t="s">
        <v>167</v>
      </c>
      <c r="W1477" s="9" t="s">
        <v>167</v>
      </c>
    </row>
    <row r="1478" spans="1:24" x14ac:dyDescent="0.2">
      <c r="A1478" s="9">
        <v>426410</v>
      </c>
      <c r="B1478" s="9" t="s">
        <v>157</v>
      </c>
      <c r="D1478" s="9" t="s">
        <v>165</v>
      </c>
      <c r="G1478" s="9" t="s">
        <v>163</v>
      </c>
      <c r="H1478" s="9" t="s">
        <v>165</v>
      </c>
      <c r="K1478" s="9" t="s">
        <v>167</v>
      </c>
      <c r="N1478" s="9" t="s">
        <v>165</v>
      </c>
      <c r="O1478" s="9" t="s">
        <v>165</v>
      </c>
      <c r="P1478" s="9" t="s">
        <v>165</v>
      </c>
      <c r="Q1478" s="9" t="s">
        <v>165</v>
      </c>
      <c r="R1478" s="9" t="s">
        <v>165</v>
      </c>
      <c r="S1478" s="9" t="s">
        <v>165</v>
      </c>
      <c r="T1478" s="9" t="s">
        <v>163</v>
      </c>
      <c r="U1478" s="9" t="s">
        <v>163</v>
      </c>
      <c r="V1478" s="9" t="s">
        <v>163</v>
      </c>
      <c r="W1478" s="9" t="s">
        <v>163</v>
      </c>
      <c r="X1478" s="9" t="s">
        <v>163</v>
      </c>
    </row>
    <row r="1479" spans="1:24" x14ac:dyDescent="0.2">
      <c r="A1479" s="9">
        <v>426429</v>
      </c>
      <c r="B1479" s="9" t="s">
        <v>157</v>
      </c>
      <c r="D1479" s="9" t="s">
        <v>163</v>
      </c>
      <c r="H1479" s="9" t="s">
        <v>163</v>
      </c>
      <c r="L1479" s="9" t="s">
        <v>165</v>
      </c>
      <c r="P1479" s="9" t="s">
        <v>165</v>
      </c>
      <c r="R1479" s="9" t="s">
        <v>165</v>
      </c>
      <c r="S1479" s="9" t="s">
        <v>165</v>
      </c>
      <c r="T1479" s="9" t="s">
        <v>165</v>
      </c>
      <c r="U1479" s="9" t="s">
        <v>165</v>
      </c>
      <c r="V1479" s="9" t="s">
        <v>165</v>
      </c>
      <c r="W1479" s="9" t="s">
        <v>163</v>
      </c>
      <c r="X1479" s="9" t="s">
        <v>163</v>
      </c>
    </row>
    <row r="1480" spans="1:24" x14ac:dyDescent="0.2">
      <c r="A1480" s="9">
        <v>426431</v>
      </c>
      <c r="B1480" s="9" t="s">
        <v>157</v>
      </c>
      <c r="E1480" s="9" t="s">
        <v>167</v>
      </c>
      <c r="H1480" s="9" t="s">
        <v>167</v>
      </c>
      <c r="I1480" s="9" t="s">
        <v>167</v>
      </c>
      <c r="L1480" s="9" t="s">
        <v>167</v>
      </c>
      <c r="N1480" s="9" t="s">
        <v>165</v>
      </c>
      <c r="O1480" s="9" t="s">
        <v>165</v>
      </c>
      <c r="P1480" s="9" t="s">
        <v>165</v>
      </c>
      <c r="Q1480" s="9" t="s">
        <v>165</v>
      </c>
      <c r="R1480" s="9" t="s">
        <v>165</v>
      </c>
      <c r="S1480" s="9" t="s">
        <v>165</v>
      </c>
      <c r="T1480" s="9" t="s">
        <v>163</v>
      </c>
      <c r="U1480" s="9" t="s">
        <v>163</v>
      </c>
      <c r="V1480" s="9" t="s">
        <v>163</v>
      </c>
      <c r="W1480" s="9" t="s">
        <v>163</v>
      </c>
      <c r="X1480" s="9" t="s">
        <v>163</v>
      </c>
    </row>
    <row r="1481" spans="1:24" x14ac:dyDescent="0.2">
      <c r="A1481" s="9">
        <v>426439</v>
      </c>
      <c r="B1481" s="9" t="s">
        <v>157</v>
      </c>
      <c r="J1481" s="9" t="s">
        <v>167</v>
      </c>
      <c r="K1481" s="9" t="s">
        <v>167</v>
      </c>
      <c r="L1481" s="9" t="s">
        <v>167</v>
      </c>
      <c r="N1481" s="9" t="s">
        <v>167</v>
      </c>
      <c r="R1481" s="9" t="s">
        <v>167</v>
      </c>
      <c r="S1481" s="9" t="s">
        <v>167</v>
      </c>
    </row>
    <row r="1482" spans="1:24" x14ac:dyDescent="0.2">
      <c r="A1482" s="9">
        <v>426443</v>
      </c>
      <c r="B1482" s="9" t="s">
        <v>157</v>
      </c>
      <c r="H1482" s="9" t="s">
        <v>167</v>
      </c>
      <c r="I1482" s="9" t="s">
        <v>167</v>
      </c>
      <c r="J1482" s="9" t="s">
        <v>167</v>
      </c>
      <c r="K1482" s="9" t="s">
        <v>167</v>
      </c>
      <c r="N1482" s="9" t="s">
        <v>165</v>
      </c>
      <c r="P1482" s="9" t="s">
        <v>163</v>
      </c>
      <c r="Q1482" s="9" t="s">
        <v>163</v>
      </c>
      <c r="R1482" s="9" t="s">
        <v>163</v>
      </c>
      <c r="S1482" s="9" t="s">
        <v>165</v>
      </c>
      <c r="T1482" s="9" t="s">
        <v>163</v>
      </c>
      <c r="U1482" s="9" t="s">
        <v>163</v>
      </c>
      <c r="V1482" s="9" t="s">
        <v>163</v>
      </c>
      <c r="W1482" s="9" t="s">
        <v>163</v>
      </c>
      <c r="X1482" s="9" t="s">
        <v>163</v>
      </c>
    </row>
    <row r="1483" spans="1:24" x14ac:dyDescent="0.2">
      <c r="A1483" s="9">
        <v>426445</v>
      </c>
      <c r="B1483" s="9" t="s">
        <v>157</v>
      </c>
      <c r="K1483" s="9" t="s">
        <v>167</v>
      </c>
      <c r="L1483" s="9" t="s">
        <v>167</v>
      </c>
      <c r="N1483" s="9" t="s">
        <v>167</v>
      </c>
      <c r="O1483" s="9" t="s">
        <v>163</v>
      </c>
      <c r="P1483" s="9" t="s">
        <v>163</v>
      </c>
      <c r="R1483" s="9" t="s">
        <v>163</v>
      </c>
      <c r="S1483" s="9" t="s">
        <v>167</v>
      </c>
      <c r="T1483" s="9" t="s">
        <v>163</v>
      </c>
      <c r="U1483" s="9" t="s">
        <v>163</v>
      </c>
      <c r="V1483" s="9" t="s">
        <v>163</v>
      </c>
      <c r="W1483" s="9" t="s">
        <v>163</v>
      </c>
      <c r="X1483" s="9" t="s">
        <v>163</v>
      </c>
    </row>
    <row r="1484" spans="1:24" x14ac:dyDescent="0.2">
      <c r="A1484" s="9">
        <v>426447</v>
      </c>
      <c r="B1484" s="9" t="s">
        <v>157</v>
      </c>
      <c r="N1484" s="9" t="s">
        <v>165</v>
      </c>
      <c r="P1484" s="9" t="s">
        <v>167</v>
      </c>
      <c r="R1484" s="9" t="s">
        <v>167</v>
      </c>
      <c r="V1484" s="9" t="s">
        <v>167</v>
      </c>
      <c r="W1484" s="9" t="s">
        <v>167</v>
      </c>
    </row>
    <row r="1485" spans="1:24" x14ac:dyDescent="0.2">
      <c r="A1485" s="9">
        <v>426449</v>
      </c>
      <c r="B1485" s="9" t="s">
        <v>157</v>
      </c>
      <c r="K1485" s="9" t="s">
        <v>167</v>
      </c>
      <c r="L1485" s="9" t="s">
        <v>167</v>
      </c>
      <c r="O1485" s="9" t="s">
        <v>167</v>
      </c>
      <c r="R1485" s="9" t="s">
        <v>167</v>
      </c>
      <c r="T1485" s="9" t="s">
        <v>167</v>
      </c>
      <c r="U1485" s="9" t="s">
        <v>167</v>
      </c>
      <c r="V1485" s="9" t="s">
        <v>165</v>
      </c>
      <c r="W1485" s="9" t="s">
        <v>167</v>
      </c>
      <c r="X1485" s="9" t="s">
        <v>167</v>
      </c>
    </row>
    <row r="1486" spans="1:24" x14ac:dyDescent="0.2">
      <c r="A1486" s="9">
        <v>426454</v>
      </c>
      <c r="B1486" s="9" t="s">
        <v>157</v>
      </c>
      <c r="D1486" s="9" t="s">
        <v>167</v>
      </c>
      <c r="L1486" s="9" t="s">
        <v>165</v>
      </c>
      <c r="N1486" s="9" t="s">
        <v>163</v>
      </c>
      <c r="O1486" s="9" t="s">
        <v>165</v>
      </c>
      <c r="P1486" s="9" t="s">
        <v>165</v>
      </c>
      <c r="Q1486" s="9" t="s">
        <v>165</v>
      </c>
      <c r="U1486" s="9" t="s">
        <v>165</v>
      </c>
      <c r="V1486" s="9" t="s">
        <v>163</v>
      </c>
      <c r="W1486" s="9" t="s">
        <v>165</v>
      </c>
    </row>
    <row r="1487" spans="1:24" x14ac:dyDescent="0.2">
      <c r="A1487" s="9">
        <v>426463</v>
      </c>
      <c r="B1487" s="9" t="s">
        <v>157</v>
      </c>
      <c r="K1487" s="9" t="s">
        <v>167</v>
      </c>
      <c r="L1487" s="9" t="s">
        <v>167</v>
      </c>
      <c r="N1487" s="9" t="s">
        <v>163</v>
      </c>
      <c r="O1487" s="9" t="s">
        <v>167</v>
      </c>
      <c r="P1487" s="9" t="s">
        <v>167</v>
      </c>
      <c r="R1487" s="9" t="s">
        <v>167</v>
      </c>
      <c r="T1487" s="9" t="s">
        <v>165</v>
      </c>
      <c r="U1487" s="9" t="s">
        <v>165</v>
      </c>
      <c r="V1487" s="9" t="s">
        <v>167</v>
      </c>
      <c r="X1487" s="9" t="s">
        <v>167</v>
      </c>
    </row>
    <row r="1488" spans="1:24" x14ac:dyDescent="0.2">
      <c r="A1488" s="9">
        <v>426464</v>
      </c>
      <c r="B1488" s="9" t="s">
        <v>157</v>
      </c>
      <c r="K1488" s="9" t="s">
        <v>167</v>
      </c>
      <c r="M1488" s="9" t="s">
        <v>167</v>
      </c>
      <c r="N1488" s="9" t="s">
        <v>163</v>
      </c>
      <c r="O1488" s="9" t="s">
        <v>167</v>
      </c>
      <c r="P1488" s="9" t="s">
        <v>165</v>
      </c>
      <c r="R1488" s="9" t="s">
        <v>167</v>
      </c>
      <c r="T1488" s="9" t="s">
        <v>167</v>
      </c>
      <c r="V1488" s="9" t="s">
        <v>163</v>
      </c>
      <c r="W1488" s="9" t="s">
        <v>163</v>
      </c>
    </row>
    <row r="1489" spans="1:24" x14ac:dyDescent="0.2">
      <c r="A1489" s="9">
        <v>426466</v>
      </c>
      <c r="B1489" s="9" t="s">
        <v>157</v>
      </c>
      <c r="H1489" s="9" t="s">
        <v>165</v>
      </c>
      <c r="L1489" s="9" t="s">
        <v>167</v>
      </c>
      <c r="N1489" s="9" t="s">
        <v>167</v>
      </c>
      <c r="P1489" s="9" t="s">
        <v>167</v>
      </c>
      <c r="R1489" s="9" t="s">
        <v>163</v>
      </c>
      <c r="V1489" s="9" t="s">
        <v>167</v>
      </c>
      <c r="W1489" s="9" t="s">
        <v>167</v>
      </c>
    </row>
    <row r="1490" spans="1:24" x14ac:dyDescent="0.2">
      <c r="A1490" s="9">
        <v>426468</v>
      </c>
      <c r="B1490" s="9" t="s">
        <v>157</v>
      </c>
      <c r="F1490" s="9" t="s">
        <v>167</v>
      </c>
      <c r="J1490" s="9" t="s">
        <v>167</v>
      </c>
      <c r="L1490" s="9" t="s">
        <v>163</v>
      </c>
      <c r="N1490" s="9" t="s">
        <v>167</v>
      </c>
      <c r="R1490" s="9" t="s">
        <v>165</v>
      </c>
      <c r="T1490" s="9" t="s">
        <v>167</v>
      </c>
      <c r="U1490" s="9" t="s">
        <v>167</v>
      </c>
      <c r="V1490" s="9" t="s">
        <v>167</v>
      </c>
      <c r="X1490" s="9" t="s">
        <v>167</v>
      </c>
    </row>
    <row r="1491" spans="1:24" x14ac:dyDescent="0.2">
      <c r="A1491" s="9">
        <v>426471</v>
      </c>
      <c r="B1491" s="9" t="s">
        <v>157</v>
      </c>
      <c r="K1491" s="9" t="s">
        <v>167</v>
      </c>
      <c r="N1491" s="9" t="s">
        <v>165</v>
      </c>
      <c r="O1491" s="9" t="s">
        <v>165</v>
      </c>
      <c r="P1491" s="9" t="s">
        <v>165</v>
      </c>
      <c r="Q1491" s="9" t="s">
        <v>165</v>
      </c>
      <c r="R1491" s="9" t="s">
        <v>165</v>
      </c>
      <c r="T1491" s="9" t="s">
        <v>163</v>
      </c>
      <c r="U1491" s="9" t="s">
        <v>163</v>
      </c>
      <c r="V1491" s="9" t="s">
        <v>163</v>
      </c>
      <c r="W1491" s="9" t="s">
        <v>163</v>
      </c>
      <c r="X1491" s="9" t="s">
        <v>163</v>
      </c>
    </row>
    <row r="1492" spans="1:24" x14ac:dyDescent="0.2">
      <c r="A1492" s="9">
        <v>426472</v>
      </c>
      <c r="B1492" s="9" t="s">
        <v>157</v>
      </c>
      <c r="H1492" s="9" t="s">
        <v>163</v>
      </c>
      <c r="L1492" s="9" t="s">
        <v>163</v>
      </c>
      <c r="P1492" s="9" t="s">
        <v>167</v>
      </c>
      <c r="R1492" s="9" t="s">
        <v>165</v>
      </c>
      <c r="S1492" s="9" t="s">
        <v>165</v>
      </c>
      <c r="W1492" s="9" t="s">
        <v>165</v>
      </c>
    </row>
    <row r="1493" spans="1:24" x14ac:dyDescent="0.2">
      <c r="A1493" s="9">
        <v>426479</v>
      </c>
      <c r="B1493" s="9" t="s">
        <v>157</v>
      </c>
      <c r="E1493" s="9" t="s">
        <v>167</v>
      </c>
      <c r="K1493" s="9" t="s">
        <v>165</v>
      </c>
      <c r="L1493" s="9" t="s">
        <v>165</v>
      </c>
      <c r="N1493" s="9" t="s">
        <v>165</v>
      </c>
      <c r="O1493" s="9" t="s">
        <v>163</v>
      </c>
      <c r="P1493" s="9" t="s">
        <v>165</v>
      </c>
      <c r="R1493" s="9" t="s">
        <v>163</v>
      </c>
      <c r="S1493" s="9" t="s">
        <v>163</v>
      </c>
      <c r="T1493" s="9" t="s">
        <v>163</v>
      </c>
      <c r="U1493" s="9" t="s">
        <v>163</v>
      </c>
      <c r="V1493" s="9" t="s">
        <v>163</v>
      </c>
      <c r="W1493" s="9" t="s">
        <v>163</v>
      </c>
      <c r="X1493" s="9" t="s">
        <v>163</v>
      </c>
    </row>
    <row r="1494" spans="1:24" x14ac:dyDescent="0.2">
      <c r="A1494" s="9">
        <v>426480</v>
      </c>
      <c r="B1494" s="9" t="s">
        <v>157</v>
      </c>
      <c r="E1494" s="9" t="s">
        <v>167</v>
      </c>
      <c r="I1494" s="9" t="s">
        <v>167</v>
      </c>
      <c r="N1494" s="9" t="s">
        <v>167</v>
      </c>
      <c r="P1494" s="9" t="s">
        <v>167</v>
      </c>
      <c r="T1494" s="9" t="s">
        <v>165</v>
      </c>
      <c r="U1494" s="9" t="s">
        <v>165</v>
      </c>
      <c r="W1494" s="9" t="s">
        <v>165</v>
      </c>
      <c r="X1494" s="9" t="s">
        <v>165</v>
      </c>
    </row>
    <row r="1495" spans="1:24" x14ac:dyDescent="0.2">
      <c r="A1495" s="9">
        <v>426483</v>
      </c>
      <c r="B1495" s="9" t="s">
        <v>157</v>
      </c>
      <c r="H1495" s="9" t="s">
        <v>167</v>
      </c>
      <c r="L1495" s="9" t="s">
        <v>167</v>
      </c>
      <c r="N1495" s="9" t="s">
        <v>167</v>
      </c>
      <c r="R1495" s="9" t="s">
        <v>165</v>
      </c>
      <c r="S1495" s="9" t="s">
        <v>167</v>
      </c>
    </row>
    <row r="1496" spans="1:24" x14ac:dyDescent="0.2">
      <c r="A1496" s="9">
        <v>426490</v>
      </c>
      <c r="B1496" s="9" t="s">
        <v>157</v>
      </c>
      <c r="D1496" s="9" t="s">
        <v>167</v>
      </c>
      <c r="K1496" s="9" t="s">
        <v>167</v>
      </c>
      <c r="N1496" s="9" t="s">
        <v>165</v>
      </c>
      <c r="O1496" s="9" t="s">
        <v>165</v>
      </c>
      <c r="P1496" s="9" t="s">
        <v>165</v>
      </c>
      <c r="R1496" s="9" t="s">
        <v>165</v>
      </c>
      <c r="T1496" s="9" t="s">
        <v>163</v>
      </c>
      <c r="U1496" s="9" t="s">
        <v>163</v>
      </c>
      <c r="V1496" s="9" t="s">
        <v>163</v>
      </c>
      <c r="W1496" s="9" t="s">
        <v>163</v>
      </c>
      <c r="X1496" s="9" t="s">
        <v>163</v>
      </c>
    </row>
    <row r="1497" spans="1:24" x14ac:dyDescent="0.2">
      <c r="A1497" s="9">
        <v>426491</v>
      </c>
      <c r="B1497" s="9" t="s">
        <v>157</v>
      </c>
      <c r="K1497" s="9" t="s">
        <v>165</v>
      </c>
      <c r="N1497" s="9" t="s">
        <v>167</v>
      </c>
      <c r="O1497" s="9" t="s">
        <v>167</v>
      </c>
      <c r="P1497" s="9" t="s">
        <v>165</v>
      </c>
      <c r="R1497" s="9" t="s">
        <v>165</v>
      </c>
      <c r="T1497" s="9" t="s">
        <v>165</v>
      </c>
      <c r="U1497" s="9" t="s">
        <v>163</v>
      </c>
      <c r="W1497" s="9" t="s">
        <v>163</v>
      </c>
    </row>
    <row r="1498" spans="1:24" x14ac:dyDescent="0.2">
      <c r="A1498" s="9">
        <v>426497</v>
      </c>
      <c r="B1498" s="9" t="s">
        <v>157</v>
      </c>
      <c r="K1498" s="9" t="s">
        <v>167</v>
      </c>
      <c r="L1498" s="9" t="s">
        <v>167</v>
      </c>
      <c r="N1498" s="9" t="s">
        <v>167</v>
      </c>
      <c r="P1498" s="9" t="s">
        <v>167</v>
      </c>
      <c r="R1498" s="9" t="s">
        <v>163</v>
      </c>
      <c r="S1498" s="9" t="s">
        <v>167</v>
      </c>
      <c r="T1498" s="9" t="s">
        <v>167</v>
      </c>
      <c r="W1498" s="9" t="s">
        <v>167</v>
      </c>
    </row>
    <row r="1499" spans="1:24" x14ac:dyDescent="0.2">
      <c r="A1499" s="9">
        <v>426499</v>
      </c>
      <c r="B1499" s="9" t="s">
        <v>157</v>
      </c>
      <c r="N1499" s="9" t="s">
        <v>167</v>
      </c>
      <c r="P1499" s="9" t="s">
        <v>167</v>
      </c>
      <c r="R1499" s="9" t="s">
        <v>163</v>
      </c>
      <c r="T1499" s="9" t="s">
        <v>163</v>
      </c>
      <c r="V1499" s="9" t="s">
        <v>165</v>
      </c>
      <c r="W1499" s="9" t="s">
        <v>165</v>
      </c>
      <c r="X1499" s="9" t="s">
        <v>165</v>
      </c>
    </row>
    <row r="1500" spans="1:24" x14ac:dyDescent="0.2">
      <c r="A1500" s="9">
        <v>426500</v>
      </c>
      <c r="B1500" s="9" t="s">
        <v>157</v>
      </c>
      <c r="L1500" s="9" t="s">
        <v>167</v>
      </c>
      <c r="N1500" s="9" t="s">
        <v>167</v>
      </c>
      <c r="R1500" s="9" t="s">
        <v>167</v>
      </c>
      <c r="T1500" s="9" t="s">
        <v>167</v>
      </c>
      <c r="V1500" s="9" t="s">
        <v>167</v>
      </c>
    </row>
    <row r="1501" spans="1:24" x14ac:dyDescent="0.2">
      <c r="A1501" s="9">
        <v>426501</v>
      </c>
      <c r="B1501" s="9" t="s">
        <v>157</v>
      </c>
      <c r="E1501" s="9" t="s">
        <v>167</v>
      </c>
      <c r="G1501" s="9" t="s">
        <v>167</v>
      </c>
      <c r="H1501" s="9" t="s">
        <v>165</v>
      </c>
      <c r="L1501" s="9" t="s">
        <v>163</v>
      </c>
      <c r="N1501" s="9" t="s">
        <v>165</v>
      </c>
      <c r="O1501" s="9" t="s">
        <v>165</v>
      </c>
      <c r="P1501" s="9" t="s">
        <v>165</v>
      </c>
      <c r="Q1501" s="9" t="s">
        <v>165</v>
      </c>
      <c r="R1501" s="9" t="s">
        <v>163</v>
      </c>
      <c r="S1501" s="9" t="s">
        <v>165</v>
      </c>
      <c r="T1501" s="9" t="s">
        <v>163</v>
      </c>
      <c r="U1501" s="9" t="s">
        <v>163</v>
      </c>
      <c r="V1501" s="9" t="s">
        <v>163</v>
      </c>
      <c r="W1501" s="9" t="s">
        <v>163</v>
      </c>
      <c r="X1501" s="9" t="s">
        <v>163</v>
      </c>
    </row>
    <row r="1502" spans="1:24" x14ac:dyDescent="0.2">
      <c r="A1502" s="9">
        <v>426502</v>
      </c>
      <c r="B1502" s="9" t="s">
        <v>157</v>
      </c>
      <c r="G1502" s="9" t="s">
        <v>167</v>
      </c>
      <c r="J1502" s="9" t="s">
        <v>165</v>
      </c>
      <c r="L1502" s="9" t="s">
        <v>165</v>
      </c>
      <c r="N1502" s="9" t="s">
        <v>163</v>
      </c>
      <c r="O1502" s="9" t="s">
        <v>163</v>
      </c>
      <c r="P1502" s="9" t="s">
        <v>163</v>
      </c>
      <c r="Q1502" s="9" t="s">
        <v>163</v>
      </c>
      <c r="R1502" s="9" t="s">
        <v>163</v>
      </c>
      <c r="S1502" s="9" t="s">
        <v>163</v>
      </c>
      <c r="T1502" s="9" t="s">
        <v>163</v>
      </c>
      <c r="U1502" s="9" t="s">
        <v>163</v>
      </c>
      <c r="V1502" s="9" t="s">
        <v>163</v>
      </c>
      <c r="W1502" s="9" t="s">
        <v>163</v>
      </c>
      <c r="X1502" s="9" t="s">
        <v>163</v>
      </c>
    </row>
    <row r="1503" spans="1:24" x14ac:dyDescent="0.2">
      <c r="A1503" s="9">
        <v>426505</v>
      </c>
      <c r="B1503" s="9" t="s">
        <v>157</v>
      </c>
      <c r="F1503" s="9" t="s">
        <v>165</v>
      </c>
      <c r="J1503" s="9" t="s">
        <v>163</v>
      </c>
      <c r="K1503" s="9" t="s">
        <v>165</v>
      </c>
      <c r="N1503" s="9" t="s">
        <v>163</v>
      </c>
      <c r="O1503" s="9" t="s">
        <v>165</v>
      </c>
      <c r="R1503" s="9" t="s">
        <v>163</v>
      </c>
      <c r="T1503" s="9" t="s">
        <v>163</v>
      </c>
      <c r="U1503" s="9" t="s">
        <v>163</v>
      </c>
      <c r="V1503" s="9" t="s">
        <v>163</v>
      </c>
      <c r="W1503" s="9" t="s">
        <v>163</v>
      </c>
      <c r="X1503" s="9" t="s">
        <v>163</v>
      </c>
    </row>
    <row r="1504" spans="1:24" x14ac:dyDescent="0.2">
      <c r="A1504" s="9">
        <v>426511</v>
      </c>
      <c r="B1504" s="9" t="s">
        <v>157</v>
      </c>
      <c r="L1504" s="9" t="s">
        <v>163</v>
      </c>
      <c r="N1504" s="9" t="s">
        <v>165</v>
      </c>
      <c r="R1504" s="9" t="s">
        <v>163</v>
      </c>
      <c r="U1504" s="9" t="s">
        <v>163</v>
      </c>
      <c r="W1504" s="9" t="s">
        <v>163</v>
      </c>
    </row>
    <row r="1505" spans="1:24" x14ac:dyDescent="0.2">
      <c r="A1505" s="9">
        <v>426512</v>
      </c>
      <c r="B1505" s="9" t="s">
        <v>157</v>
      </c>
      <c r="G1505" s="9" t="s">
        <v>167</v>
      </c>
      <c r="H1505" s="9" t="s">
        <v>167</v>
      </c>
      <c r="L1505" s="9" t="s">
        <v>167</v>
      </c>
      <c r="N1505" s="9" t="s">
        <v>165</v>
      </c>
      <c r="P1505" s="9" t="s">
        <v>165</v>
      </c>
      <c r="Q1505" s="9" t="s">
        <v>163</v>
      </c>
      <c r="R1505" s="9" t="s">
        <v>163</v>
      </c>
      <c r="S1505" s="9" t="s">
        <v>163</v>
      </c>
      <c r="T1505" s="9" t="s">
        <v>163</v>
      </c>
      <c r="U1505" s="9" t="s">
        <v>163</v>
      </c>
      <c r="V1505" s="9" t="s">
        <v>163</v>
      </c>
      <c r="W1505" s="9" t="s">
        <v>163</v>
      </c>
      <c r="X1505" s="9" t="s">
        <v>163</v>
      </c>
    </row>
    <row r="1506" spans="1:24" x14ac:dyDescent="0.2">
      <c r="A1506" s="9">
        <v>426513</v>
      </c>
      <c r="B1506" s="9" t="s">
        <v>157</v>
      </c>
      <c r="D1506" s="9" t="s">
        <v>165</v>
      </c>
      <c r="G1506" s="9" t="s">
        <v>165</v>
      </c>
      <c r="L1506" s="9" t="s">
        <v>163</v>
      </c>
      <c r="M1506" s="9" t="s">
        <v>163</v>
      </c>
      <c r="N1506" s="9" t="s">
        <v>163</v>
      </c>
      <c r="P1506" s="9" t="s">
        <v>165</v>
      </c>
      <c r="R1506" s="9" t="s">
        <v>163</v>
      </c>
      <c r="S1506" s="9" t="s">
        <v>165</v>
      </c>
      <c r="T1506" s="9" t="s">
        <v>163</v>
      </c>
      <c r="U1506" s="9" t="s">
        <v>163</v>
      </c>
      <c r="V1506" s="9" t="s">
        <v>163</v>
      </c>
      <c r="W1506" s="9" t="s">
        <v>163</v>
      </c>
      <c r="X1506" s="9" t="s">
        <v>163</v>
      </c>
    </row>
    <row r="1507" spans="1:24" x14ac:dyDescent="0.2">
      <c r="A1507" s="9">
        <v>426516</v>
      </c>
      <c r="B1507" s="9" t="s">
        <v>157</v>
      </c>
      <c r="J1507" s="9" t="s">
        <v>167</v>
      </c>
      <c r="M1507" s="9" t="s">
        <v>163</v>
      </c>
      <c r="O1507" s="9" t="s">
        <v>167</v>
      </c>
      <c r="R1507" s="9" t="s">
        <v>163</v>
      </c>
      <c r="U1507" s="9" t="s">
        <v>167</v>
      </c>
    </row>
    <row r="1508" spans="1:24" x14ac:dyDescent="0.2">
      <c r="A1508" s="9">
        <v>426518</v>
      </c>
      <c r="B1508" s="9" t="s">
        <v>157</v>
      </c>
      <c r="E1508" s="9" t="s">
        <v>167</v>
      </c>
      <c r="K1508" s="9" t="s">
        <v>167</v>
      </c>
      <c r="O1508" s="9" t="s">
        <v>167</v>
      </c>
      <c r="R1508" s="9" t="s">
        <v>167</v>
      </c>
      <c r="S1508" s="9" t="s">
        <v>167</v>
      </c>
      <c r="T1508" s="9" t="s">
        <v>167</v>
      </c>
      <c r="V1508" s="9" t="s">
        <v>167</v>
      </c>
    </row>
    <row r="1509" spans="1:24" x14ac:dyDescent="0.2">
      <c r="A1509" s="9">
        <v>426522</v>
      </c>
      <c r="B1509" s="9" t="s">
        <v>157</v>
      </c>
      <c r="D1509" s="9" t="s">
        <v>165</v>
      </c>
      <c r="E1509" s="9" t="s">
        <v>167</v>
      </c>
      <c r="H1509" s="9" t="s">
        <v>167</v>
      </c>
      <c r="K1509" s="9" t="s">
        <v>167</v>
      </c>
      <c r="N1509" s="9" t="s">
        <v>165</v>
      </c>
      <c r="O1509" s="9" t="s">
        <v>165</v>
      </c>
      <c r="P1509" s="9" t="s">
        <v>165</v>
      </c>
      <c r="Q1509" s="9" t="s">
        <v>165</v>
      </c>
      <c r="R1509" s="9" t="s">
        <v>165</v>
      </c>
      <c r="T1509" s="9" t="s">
        <v>163</v>
      </c>
      <c r="U1509" s="9" t="s">
        <v>163</v>
      </c>
      <c r="V1509" s="9" t="s">
        <v>163</v>
      </c>
      <c r="W1509" s="9" t="s">
        <v>163</v>
      </c>
      <c r="X1509" s="9" t="s">
        <v>163</v>
      </c>
    </row>
    <row r="1510" spans="1:24" x14ac:dyDescent="0.2">
      <c r="A1510" s="9">
        <v>426525</v>
      </c>
      <c r="B1510" s="9" t="s">
        <v>157</v>
      </c>
      <c r="L1510" s="9" t="s">
        <v>167</v>
      </c>
      <c r="N1510" s="9" t="s">
        <v>167</v>
      </c>
      <c r="O1510" s="9" t="s">
        <v>165</v>
      </c>
      <c r="P1510" s="9" t="s">
        <v>165</v>
      </c>
      <c r="Q1510" s="9" t="s">
        <v>165</v>
      </c>
      <c r="R1510" s="9" t="s">
        <v>163</v>
      </c>
      <c r="S1510" s="9" t="s">
        <v>167</v>
      </c>
      <c r="T1510" s="9" t="s">
        <v>163</v>
      </c>
      <c r="U1510" s="9" t="s">
        <v>163</v>
      </c>
      <c r="V1510" s="9" t="s">
        <v>163</v>
      </c>
      <c r="W1510" s="9" t="s">
        <v>163</v>
      </c>
      <c r="X1510" s="9" t="s">
        <v>163</v>
      </c>
    </row>
    <row r="1511" spans="1:24" x14ac:dyDescent="0.2">
      <c r="A1511" s="9">
        <v>426529</v>
      </c>
      <c r="B1511" s="9" t="s">
        <v>157</v>
      </c>
      <c r="C1511" s="9" t="s">
        <v>167</v>
      </c>
      <c r="I1511" s="9" t="s">
        <v>167</v>
      </c>
      <c r="L1511" s="9" t="s">
        <v>167</v>
      </c>
      <c r="M1511" s="9" t="s">
        <v>167</v>
      </c>
      <c r="N1511" s="9" t="s">
        <v>163</v>
      </c>
      <c r="O1511" s="9" t="s">
        <v>165</v>
      </c>
      <c r="P1511" s="9" t="s">
        <v>165</v>
      </c>
      <c r="R1511" s="9" t="s">
        <v>163</v>
      </c>
      <c r="S1511" s="9" t="s">
        <v>165</v>
      </c>
      <c r="T1511" s="9" t="s">
        <v>163</v>
      </c>
      <c r="U1511" s="9" t="s">
        <v>163</v>
      </c>
      <c r="V1511" s="9" t="s">
        <v>163</v>
      </c>
      <c r="W1511" s="9" t="s">
        <v>163</v>
      </c>
      <c r="X1511" s="9" t="s">
        <v>163</v>
      </c>
    </row>
    <row r="1512" spans="1:24" x14ac:dyDescent="0.2">
      <c r="A1512" s="9">
        <v>426535</v>
      </c>
      <c r="B1512" s="9" t="s">
        <v>157</v>
      </c>
      <c r="E1512" s="9" t="s">
        <v>167</v>
      </c>
      <c r="I1512" s="9" t="s">
        <v>165</v>
      </c>
      <c r="K1512" s="9" t="s">
        <v>167</v>
      </c>
      <c r="N1512" s="9" t="s">
        <v>167</v>
      </c>
      <c r="O1512" s="9" t="s">
        <v>167</v>
      </c>
      <c r="P1512" s="9" t="s">
        <v>167</v>
      </c>
      <c r="Q1512" s="9" t="s">
        <v>167</v>
      </c>
      <c r="R1512" s="9" t="s">
        <v>163</v>
      </c>
      <c r="S1512" s="9" t="s">
        <v>167</v>
      </c>
      <c r="T1512" s="9" t="s">
        <v>163</v>
      </c>
      <c r="U1512" s="9" t="s">
        <v>163</v>
      </c>
      <c r="V1512" s="9" t="s">
        <v>163</v>
      </c>
      <c r="W1512" s="9" t="s">
        <v>163</v>
      </c>
    </row>
    <row r="1513" spans="1:24" x14ac:dyDescent="0.2">
      <c r="A1513" s="9">
        <v>426538</v>
      </c>
      <c r="B1513" s="9" t="s">
        <v>157</v>
      </c>
      <c r="C1513" s="9" t="s">
        <v>167</v>
      </c>
      <c r="N1513" s="9" t="s">
        <v>163</v>
      </c>
      <c r="P1513" s="9" t="s">
        <v>163</v>
      </c>
      <c r="Q1513" s="9" t="s">
        <v>163</v>
      </c>
      <c r="R1513" s="9" t="s">
        <v>163</v>
      </c>
      <c r="S1513" s="9" t="s">
        <v>163</v>
      </c>
      <c r="T1513" s="9" t="s">
        <v>163</v>
      </c>
      <c r="U1513" s="9" t="s">
        <v>165</v>
      </c>
      <c r="W1513" s="9" t="s">
        <v>163</v>
      </c>
      <c r="X1513" s="9" t="s">
        <v>165</v>
      </c>
    </row>
    <row r="1514" spans="1:24" x14ac:dyDescent="0.2">
      <c r="A1514" s="9">
        <v>426542</v>
      </c>
      <c r="B1514" s="9" t="s">
        <v>157</v>
      </c>
      <c r="C1514" s="9" t="s">
        <v>167</v>
      </c>
      <c r="E1514" s="9" t="s">
        <v>167</v>
      </c>
      <c r="F1514" s="9" t="s">
        <v>167</v>
      </c>
      <c r="K1514" s="9" t="s">
        <v>167</v>
      </c>
      <c r="N1514" s="9" t="s">
        <v>167</v>
      </c>
      <c r="O1514" s="9" t="s">
        <v>167</v>
      </c>
      <c r="P1514" s="9" t="s">
        <v>167</v>
      </c>
      <c r="Q1514" s="9" t="s">
        <v>167</v>
      </c>
      <c r="R1514" s="9" t="s">
        <v>167</v>
      </c>
      <c r="T1514" s="9" t="s">
        <v>165</v>
      </c>
      <c r="U1514" s="9" t="s">
        <v>165</v>
      </c>
      <c r="V1514" s="9" t="s">
        <v>163</v>
      </c>
      <c r="W1514" s="9" t="s">
        <v>167</v>
      </c>
      <c r="X1514" s="9" t="s">
        <v>167</v>
      </c>
    </row>
    <row r="1515" spans="1:24" x14ac:dyDescent="0.2">
      <c r="A1515" s="9">
        <v>426549</v>
      </c>
      <c r="B1515" s="9" t="s">
        <v>157</v>
      </c>
      <c r="E1515" s="9" t="s">
        <v>165</v>
      </c>
      <c r="J1515" s="9" t="s">
        <v>163</v>
      </c>
      <c r="K1515" s="9" t="s">
        <v>163</v>
      </c>
      <c r="M1515" s="9" t="s">
        <v>163</v>
      </c>
      <c r="O1515" s="9" t="s">
        <v>163</v>
      </c>
      <c r="R1515" s="9" t="s">
        <v>163</v>
      </c>
      <c r="U1515" s="9" t="s">
        <v>163</v>
      </c>
      <c r="V1515" s="9" t="s">
        <v>163</v>
      </c>
      <c r="W1515" s="9" t="s">
        <v>163</v>
      </c>
    </row>
    <row r="1516" spans="1:24" x14ac:dyDescent="0.2">
      <c r="A1516" s="9">
        <v>426551</v>
      </c>
      <c r="B1516" s="9" t="s">
        <v>157</v>
      </c>
      <c r="E1516" s="9" t="s">
        <v>163</v>
      </c>
      <c r="J1516" s="9" t="s">
        <v>163</v>
      </c>
      <c r="K1516" s="9" t="s">
        <v>163</v>
      </c>
      <c r="M1516" s="9" t="s">
        <v>163</v>
      </c>
      <c r="O1516" s="9" t="s">
        <v>163</v>
      </c>
      <c r="R1516" s="9" t="s">
        <v>163</v>
      </c>
      <c r="U1516" s="9" t="s">
        <v>163</v>
      </c>
      <c r="V1516" s="9" t="s">
        <v>163</v>
      </c>
      <c r="W1516" s="9" t="s">
        <v>163</v>
      </c>
    </row>
    <row r="1517" spans="1:24" x14ac:dyDescent="0.2">
      <c r="A1517" s="9">
        <v>426552</v>
      </c>
      <c r="B1517" s="9" t="s">
        <v>157</v>
      </c>
      <c r="E1517" s="9" t="s">
        <v>167</v>
      </c>
      <c r="K1517" s="9" t="s">
        <v>167</v>
      </c>
      <c r="L1517" s="9" t="s">
        <v>165</v>
      </c>
      <c r="N1517" s="9" t="s">
        <v>167</v>
      </c>
      <c r="O1517" s="9" t="s">
        <v>167</v>
      </c>
      <c r="P1517" s="9" t="s">
        <v>167</v>
      </c>
      <c r="Q1517" s="9" t="s">
        <v>167</v>
      </c>
      <c r="R1517" s="9" t="s">
        <v>167</v>
      </c>
      <c r="T1517" s="9" t="s">
        <v>167</v>
      </c>
      <c r="U1517" s="9" t="s">
        <v>165</v>
      </c>
      <c r="V1517" s="9" t="s">
        <v>167</v>
      </c>
      <c r="W1517" s="9" t="s">
        <v>167</v>
      </c>
      <c r="X1517" s="9" t="s">
        <v>167</v>
      </c>
    </row>
    <row r="1518" spans="1:24" x14ac:dyDescent="0.2">
      <c r="A1518" s="9">
        <v>426553</v>
      </c>
      <c r="B1518" s="9" t="s">
        <v>157</v>
      </c>
      <c r="E1518" s="9" t="s">
        <v>167</v>
      </c>
      <c r="J1518" s="9" t="s">
        <v>167</v>
      </c>
      <c r="K1518" s="9" t="s">
        <v>167</v>
      </c>
      <c r="N1518" s="9" t="s">
        <v>167</v>
      </c>
      <c r="P1518" s="9" t="s">
        <v>167</v>
      </c>
      <c r="R1518" s="9" t="s">
        <v>165</v>
      </c>
      <c r="T1518" s="9" t="s">
        <v>167</v>
      </c>
      <c r="U1518" s="9" t="s">
        <v>167</v>
      </c>
      <c r="V1518" s="9" t="s">
        <v>167</v>
      </c>
      <c r="X1518" s="9" t="s">
        <v>167</v>
      </c>
    </row>
    <row r="1519" spans="1:24" x14ac:dyDescent="0.2">
      <c r="A1519" s="9">
        <v>426555</v>
      </c>
      <c r="B1519" s="9" t="s">
        <v>157</v>
      </c>
      <c r="N1519" s="9" t="s">
        <v>167</v>
      </c>
      <c r="P1519" s="9" t="s">
        <v>167</v>
      </c>
      <c r="R1519" s="9" t="s">
        <v>165</v>
      </c>
      <c r="S1519" s="9" t="s">
        <v>167</v>
      </c>
      <c r="T1519" s="9" t="s">
        <v>167</v>
      </c>
      <c r="V1519" s="9" t="s">
        <v>167</v>
      </c>
    </row>
    <row r="1520" spans="1:24" x14ac:dyDescent="0.2">
      <c r="A1520" s="9">
        <v>426558</v>
      </c>
      <c r="B1520" s="9" t="s">
        <v>157</v>
      </c>
      <c r="N1520" s="9" t="s">
        <v>163</v>
      </c>
      <c r="P1520" s="9" t="s">
        <v>167</v>
      </c>
      <c r="R1520" s="9" t="s">
        <v>165</v>
      </c>
      <c r="S1520" s="9" t="s">
        <v>165</v>
      </c>
      <c r="T1520" s="9" t="s">
        <v>163</v>
      </c>
      <c r="U1520" s="9" t="s">
        <v>163</v>
      </c>
      <c r="V1520" s="9" t="s">
        <v>165</v>
      </c>
    </row>
    <row r="1521" spans="1:24" x14ac:dyDescent="0.2">
      <c r="A1521" s="9">
        <v>426560</v>
      </c>
      <c r="B1521" s="9" t="s">
        <v>157</v>
      </c>
      <c r="K1521" s="9" t="s">
        <v>163</v>
      </c>
      <c r="M1521" s="9" t="s">
        <v>163</v>
      </c>
      <c r="N1521" s="9" t="s">
        <v>165</v>
      </c>
      <c r="O1521" s="9" t="s">
        <v>165</v>
      </c>
      <c r="P1521" s="9" t="s">
        <v>163</v>
      </c>
      <c r="R1521" s="9" t="s">
        <v>163</v>
      </c>
      <c r="T1521" s="9" t="s">
        <v>163</v>
      </c>
      <c r="U1521" s="9" t="s">
        <v>163</v>
      </c>
      <c r="W1521" s="9" t="s">
        <v>165</v>
      </c>
    </row>
    <row r="1522" spans="1:24" x14ac:dyDescent="0.2">
      <c r="A1522" s="9">
        <v>426568</v>
      </c>
      <c r="B1522" s="9" t="s">
        <v>157</v>
      </c>
      <c r="D1522" s="9" t="s">
        <v>167</v>
      </c>
      <c r="G1522" s="9" t="s">
        <v>167</v>
      </c>
      <c r="I1522" s="9" t="s">
        <v>167</v>
      </c>
      <c r="K1522" s="9" t="s">
        <v>167</v>
      </c>
      <c r="N1522" s="9" t="s">
        <v>167</v>
      </c>
      <c r="P1522" s="9" t="s">
        <v>167</v>
      </c>
      <c r="R1522" s="9" t="s">
        <v>165</v>
      </c>
      <c r="T1522" s="9" t="s">
        <v>167</v>
      </c>
      <c r="W1522" s="9" t="s">
        <v>165</v>
      </c>
      <c r="X1522" s="9" t="s">
        <v>167</v>
      </c>
    </row>
    <row r="1523" spans="1:24" x14ac:dyDescent="0.2">
      <c r="A1523" s="9">
        <v>426569</v>
      </c>
      <c r="B1523" s="9" t="s">
        <v>157</v>
      </c>
      <c r="J1523" s="9" t="s">
        <v>165</v>
      </c>
      <c r="N1523" s="9" t="s">
        <v>163</v>
      </c>
      <c r="P1523" s="9" t="s">
        <v>167</v>
      </c>
      <c r="Q1523" s="9" t="s">
        <v>165</v>
      </c>
      <c r="R1523" s="9" t="s">
        <v>165</v>
      </c>
      <c r="T1523" s="9" t="s">
        <v>163</v>
      </c>
      <c r="U1523" s="9" t="s">
        <v>163</v>
      </c>
      <c r="V1523" s="9" t="s">
        <v>165</v>
      </c>
      <c r="X1523" s="9" t="s">
        <v>165</v>
      </c>
    </row>
    <row r="1524" spans="1:24" x14ac:dyDescent="0.2">
      <c r="A1524" s="9">
        <v>426572</v>
      </c>
      <c r="B1524" s="9" t="s">
        <v>157</v>
      </c>
      <c r="L1524" s="9" t="s">
        <v>165</v>
      </c>
      <c r="N1524" s="9" t="s">
        <v>165</v>
      </c>
      <c r="R1524" s="9" t="s">
        <v>163</v>
      </c>
      <c r="T1524" s="9" t="s">
        <v>163</v>
      </c>
      <c r="U1524" s="9" t="s">
        <v>165</v>
      </c>
      <c r="W1524" s="9" t="s">
        <v>165</v>
      </c>
    </row>
    <row r="1525" spans="1:24" x14ac:dyDescent="0.2">
      <c r="A1525" s="9">
        <v>426579</v>
      </c>
      <c r="B1525" s="9" t="s">
        <v>157</v>
      </c>
      <c r="E1525" s="9" t="s">
        <v>167</v>
      </c>
      <c r="I1525" s="9" t="s">
        <v>167</v>
      </c>
      <c r="N1525" s="9" t="s">
        <v>163</v>
      </c>
      <c r="O1525" s="9" t="s">
        <v>163</v>
      </c>
      <c r="P1525" s="9" t="s">
        <v>165</v>
      </c>
      <c r="R1525" s="9" t="s">
        <v>165</v>
      </c>
      <c r="S1525" s="9" t="s">
        <v>165</v>
      </c>
      <c r="T1525" s="9" t="s">
        <v>163</v>
      </c>
      <c r="U1525" s="9" t="s">
        <v>163</v>
      </c>
      <c r="V1525" s="9" t="s">
        <v>163</v>
      </c>
      <c r="W1525" s="9" t="s">
        <v>163</v>
      </c>
      <c r="X1525" s="9" t="s">
        <v>163</v>
      </c>
    </row>
    <row r="1526" spans="1:24" x14ac:dyDescent="0.2">
      <c r="A1526" s="9">
        <v>426586</v>
      </c>
      <c r="B1526" s="9" t="s">
        <v>157</v>
      </c>
      <c r="L1526" s="9" t="s">
        <v>165</v>
      </c>
      <c r="N1526" s="9" t="s">
        <v>167</v>
      </c>
      <c r="P1526" s="9" t="s">
        <v>167</v>
      </c>
      <c r="R1526" s="9" t="s">
        <v>165</v>
      </c>
      <c r="T1526" s="9" t="s">
        <v>167</v>
      </c>
    </row>
    <row r="1527" spans="1:24" x14ac:dyDescent="0.2">
      <c r="A1527" s="9">
        <v>426590</v>
      </c>
      <c r="B1527" s="9" t="s">
        <v>157</v>
      </c>
      <c r="F1527" s="9" t="s">
        <v>167</v>
      </c>
      <c r="H1527" s="9" t="s">
        <v>167</v>
      </c>
      <c r="J1527" s="9" t="s">
        <v>165</v>
      </c>
      <c r="M1527" s="9" t="s">
        <v>167</v>
      </c>
      <c r="N1527" s="9" t="s">
        <v>163</v>
      </c>
      <c r="O1527" s="9" t="s">
        <v>163</v>
      </c>
      <c r="P1527" s="9" t="s">
        <v>163</v>
      </c>
      <c r="Q1527" s="9" t="s">
        <v>163</v>
      </c>
      <c r="R1527" s="9" t="s">
        <v>163</v>
      </c>
      <c r="S1527" s="9" t="s">
        <v>163</v>
      </c>
      <c r="T1527" s="9" t="s">
        <v>163</v>
      </c>
      <c r="U1527" s="9" t="s">
        <v>163</v>
      </c>
      <c r="V1527" s="9" t="s">
        <v>163</v>
      </c>
      <c r="W1527" s="9" t="s">
        <v>163</v>
      </c>
      <c r="X1527" s="9" t="s">
        <v>163</v>
      </c>
    </row>
    <row r="1528" spans="1:24" x14ac:dyDescent="0.2">
      <c r="A1528" s="9">
        <v>426599</v>
      </c>
      <c r="B1528" s="9" t="s">
        <v>157</v>
      </c>
      <c r="I1528" s="9" t="s">
        <v>165</v>
      </c>
      <c r="L1528" s="9" t="s">
        <v>165</v>
      </c>
      <c r="M1528" s="9" t="s">
        <v>167</v>
      </c>
      <c r="N1528" s="9" t="s">
        <v>163</v>
      </c>
      <c r="O1528" s="9" t="s">
        <v>165</v>
      </c>
      <c r="P1528" s="9" t="s">
        <v>163</v>
      </c>
      <c r="Q1528" s="9" t="s">
        <v>163</v>
      </c>
      <c r="R1528" s="9" t="s">
        <v>163</v>
      </c>
      <c r="S1528" s="9" t="s">
        <v>163</v>
      </c>
      <c r="T1528" s="9" t="s">
        <v>163</v>
      </c>
      <c r="U1528" s="9" t="s">
        <v>163</v>
      </c>
      <c r="V1528" s="9" t="s">
        <v>163</v>
      </c>
      <c r="W1528" s="9" t="s">
        <v>163</v>
      </c>
      <c r="X1528" s="9" t="s">
        <v>163</v>
      </c>
    </row>
    <row r="1529" spans="1:24" x14ac:dyDescent="0.2">
      <c r="A1529" s="9">
        <v>426601</v>
      </c>
      <c r="B1529" s="9" t="s">
        <v>157</v>
      </c>
      <c r="L1529" s="9" t="s">
        <v>163</v>
      </c>
      <c r="N1529" s="9" t="s">
        <v>167</v>
      </c>
      <c r="O1529" s="9" t="s">
        <v>167</v>
      </c>
      <c r="R1529" s="9" t="s">
        <v>163</v>
      </c>
      <c r="S1529" s="9" t="s">
        <v>165</v>
      </c>
      <c r="U1529" s="9" t="s">
        <v>165</v>
      </c>
    </row>
    <row r="1530" spans="1:24" x14ac:dyDescent="0.2">
      <c r="A1530" s="9">
        <v>426602</v>
      </c>
      <c r="B1530" s="9" t="s">
        <v>157</v>
      </c>
      <c r="E1530" s="9" t="s">
        <v>165</v>
      </c>
      <c r="G1530" s="9" t="s">
        <v>167</v>
      </c>
      <c r="N1530" s="9" t="s">
        <v>167</v>
      </c>
      <c r="P1530" s="9" t="s">
        <v>167</v>
      </c>
      <c r="R1530" s="9" t="s">
        <v>163</v>
      </c>
      <c r="S1530" s="9" t="s">
        <v>165</v>
      </c>
      <c r="T1530" s="9" t="s">
        <v>167</v>
      </c>
      <c r="V1530" s="9" t="s">
        <v>167</v>
      </c>
      <c r="X1530" s="9" t="s">
        <v>165</v>
      </c>
    </row>
    <row r="1531" spans="1:24" x14ac:dyDescent="0.2">
      <c r="A1531" s="9">
        <v>426606</v>
      </c>
      <c r="B1531" s="9" t="s">
        <v>157</v>
      </c>
      <c r="E1531" s="9" t="s">
        <v>167</v>
      </c>
      <c r="R1531" s="9" t="s">
        <v>165</v>
      </c>
      <c r="U1531" s="9" t="s">
        <v>165</v>
      </c>
      <c r="V1531" s="9" t="s">
        <v>167</v>
      </c>
      <c r="W1531" s="9" t="s">
        <v>167</v>
      </c>
    </row>
    <row r="1532" spans="1:24" x14ac:dyDescent="0.2">
      <c r="A1532" s="9">
        <v>426610</v>
      </c>
      <c r="B1532" s="9" t="s">
        <v>157</v>
      </c>
      <c r="N1532" s="9" t="s">
        <v>167</v>
      </c>
      <c r="P1532" s="9" t="s">
        <v>167</v>
      </c>
      <c r="R1532" s="9" t="s">
        <v>165</v>
      </c>
      <c r="T1532" s="9" t="s">
        <v>167</v>
      </c>
      <c r="V1532" s="9" t="s">
        <v>165</v>
      </c>
    </row>
    <row r="1533" spans="1:24" x14ac:dyDescent="0.2">
      <c r="A1533" s="9">
        <v>426617</v>
      </c>
      <c r="B1533" s="9" t="s">
        <v>157</v>
      </c>
      <c r="F1533" s="9" t="s">
        <v>165</v>
      </c>
      <c r="N1533" s="9" t="s">
        <v>163</v>
      </c>
      <c r="O1533" s="9" t="s">
        <v>165</v>
      </c>
      <c r="P1533" s="9" t="s">
        <v>165</v>
      </c>
      <c r="T1533" s="9" t="s">
        <v>163</v>
      </c>
      <c r="U1533" s="9" t="s">
        <v>163</v>
      </c>
      <c r="V1533" s="9" t="s">
        <v>165</v>
      </c>
    </row>
    <row r="1534" spans="1:24" x14ac:dyDescent="0.2">
      <c r="A1534" s="9">
        <v>426618</v>
      </c>
      <c r="B1534" s="9" t="s">
        <v>157</v>
      </c>
      <c r="D1534" s="9" t="s">
        <v>167</v>
      </c>
      <c r="H1534" s="9" t="s">
        <v>165</v>
      </c>
      <c r="L1534" s="9" t="s">
        <v>167</v>
      </c>
      <c r="N1534" s="9" t="s">
        <v>165</v>
      </c>
      <c r="P1534" s="9" t="s">
        <v>165</v>
      </c>
      <c r="Q1534" s="9" t="s">
        <v>165</v>
      </c>
      <c r="R1534" s="9" t="s">
        <v>163</v>
      </c>
      <c r="S1534" s="9" t="s">
        <v>163</v>
      </c>
      <c r="T1534" s="9" t="s">
        <v>163</v>
      </c>
      <c r="U1534" s="9" t="s">
        <v>163</v>
      </c>
      <c r="V1534" s="9" t="s">
        <v>163</v>
      </c>
      <c r="W1534" s="9" t="s">
        <v>163</v>
      </c>
      <c r="X1534" s="9" t="s">
        <v>163</v>
      </c>
    </row>
    <row r="1535" spans="1:24" x14ac:dyDescent="0.2">
      <c r="A1535" s="9">
        <v>426623</v>
      </c>
      <c r="B1535" s="9" t="s">
        <v>157</v>
      </c>
      <c r="N1535" s="9" t="s">
        <v>165</v>
      </c>
      <c r="P1535" s="9" t="s">
        <v>163</v>
      </c>
      <c r="Q1535" s="9" t="s">
        <v>163</v>
      </c>
      <c r="R1535" s="9" t="s">
        <v>165</v>
      </c>
      <c r="T1535" s="9" t="s">
        <v>163</v>
      </c>
      <c r="V1535" s="9" t="s">
        <v>163</v>
      </c>
      <c r="W1535" s="9" t="s">
        <v>163</v>
      </c>
      <c r="X1535" s="9" t="s">
        <v>165</v>
      </c>
    </row>
    <row r="1536" spans="1:24" x14ac:dyDescent="0.2">
      <c r="A1536" s="9">
        <v>426629</v>
      </c>
      <c r="B1536" s="9" t="s">
        <v>157</v>
      </c>
      <c r="D1536" s="9" t="s">
        <v>167</v>
      </c>
      <c r="G1536" s="9" t="s">
        <v>167</v>
      </c>
      <c r="K1536" s="9" t="s">
        <v>167</v>
      </c>
      <c r="L1536" s="9" t="s">
        <v>167</v>
      </c>
      <c r="N1536" s="9" t="s">
        <v>167</v>
      </c>
      <c r="P1536" s="9" t="s">
        <v>165</v>
      </c>
      <c r="Q1536" s="9" t="s">
        <v>165</v>
      </c>
      <c r="R1536" s="9" t="s">
        <v>163</v>
      </c>
      <c r="S1536" s="9" t="s">
        <v>167</v>
      </c>
      <c r="T1536" s="9" t="s">
        <v>163</v>
      </c>
      <c r="U1536" s="9" t="s">
        <v>163</v>
      </c>
      <c r="V1536" s="9" t="s">
        <v>163</v>
      </c>
      <c r="W1536" s="9" t="s">
        <v>163</v>
      </c>
      <c r="X1536" s="9" t="s">
        <v>163</v>
      </c>
    </row>
    <row r="1537" spans="1:24" x14ac:dyDescent="0.2">
      <c r="A1537" s="9">
        <v>426635</v>
      </c>
      <c r="B1537" s="9" t="s">
        <v>157</v>
      </c>
      <c r="G1537" s="9" t="s">
        <v>167</v>
      </c>
      <c r="K1537" s="9" t="s">
        <v>167</v>
      </c>
      <c r="N1537" s="9" t="s">
        <v>167</v>
      </c>
      <c r="P1537" s="9" t="s">
        <v>167</v>
      </c>
      <c r="R1537" s="9" t="s">
        <v>167</v>
      </c>
      <c r="S1537" s="9" t="s">
        <v>167</v>
      </c>
      <c r="T1537" s="9" t="s">
        <v>167</v>
      </c>
      <c r="U1537" s="9" t="s">
        <v>167</v>
      </c>
      <c r="V1537" s="9" t="s">
        <v>167</v>
      </c>
      <c r="X1537" s="9" t="s">
        <v>167</v>
      </c>
    </row>
    <row r="1538" spans="1:24" x14ac:dyDescent="0.2">
      <c r="A1538" s="9">
        <v>426636</v>
      </c>
      <c r="B1538" s="9" t="s">
        <v>157</v>
      </c>
      <c r="L1538" s="9" t="s">
        <v>163</v>
      </c>
      <c r="M1538" s="9" t="s">
        <v>167</v>
      </c>
      <c r="N1538" s="9" t="s">
        <v>167</v>
      </c>
      <c r="R1538" s="9" t="s">
        <v>165</v>
      </c>
      <c r="T1538" s="9" t="s">
        <v>165</v>
      </c>
      <c r="U1538" s="9" t="s">
        <v>165</v>
      </c>
      <c r="W1538" s="9" t="s">
        <v>165</v>
      </c>
    </row>
    <row r="1539" spans="1:24" x14ac:dyDescent="0.2">
      <c r="A1539" s="9">
        <v>426637</v>
      </c>
      <c r="B1539" s="9" t="s">
        <v>157</v>
      </c>
      <c r="H1539" s="9" t="s">
        <v>165</v>
      </c>
      <c r="I1539" s="9" t="s">
        <v>165</v>
      </c>
      <c r="L1539" s="9" t="s">
        <v>163</v>
      </c>
      <c r="N1539" s="9" t="s">
        <v>165</v>
      </c>
      <c r="P1539" s="9" t="s">
        <v>165</v>
      </c>
      <c r="Q1539" s="9" t="s">
        <v>165</v>
      </c>
      <c r="R1539" s="9" t="s">
        <v>163</v>
      </c>
      <c r="S1539" s="9" t="s">
        <v>165</v>
      </c>
      <c r="T1539" s="9" t="s">
        <v>163</v>
      </c>
      <c r="U1539" s="9" t="s">
        <v>163</v>
      </c>
      <c r="V1539" s="9" t="s">
        <v>165</v>
      </c>
      <c r="W1539" s="9" t="s">
        <v>165</v>
      </c>
      <c r="X1539" s="9" t="s">
        <v>165</v>
      </c>
    </row>
    <row r="1540" spans="1:24" x14ac:dyDescent="0.2">
      <c r="A1540" s="9">
        <v>426640</v>
      </c>
      <c r="B1540" s="9" t="s">
        <v>157</v>
      </c>
      <c r="E1540" s="9" t="s">
        <v>167</v>
      </c>
      <c r="L1540" s="9" t="s">
        <v>167</v>
      </c>
      <c r="N1540" s="9" t="s">
        <v>165</v>
      </c>
      <c r="O1540" s="9" t="s">
        <v>165</v>
      </c>
      <c r="P1540" s="9" t="s">
        <v>165</v>
      </c>
      <c r="Q1540" s="9" t="s">
        <v>165</v>
      </c>
      <c r="R1540" s="9" t="s">
        <v>165</v>
      </c>
      <c r="T1540" s="9" t="s">
        <v>165</v>
      </c>
      <c r="U1540" s="9" t="s">
        <v>163</v>
      </c>
      <c r="V1540" s="9" t="s">
        <v>163</v>
      </c>
      <c r="X1540" s="9" t="s">
        <v>163</v>
      </c>
    </row>
    <row r="1541" spans="1:24" x14ac:dyDescent="0.2">
      <c r="A1541" s="9">
        <v>426646</v>
      </c>
      <c r="B1541" s="9" t="s">
        <v>157</v>
      </c>
      <c r="D1541" s="9" t="s">
        <v>165</v>
      </c>
      <c r="J1541" s="9" t="s">
        <v>165</v>
      </c>
      <c r="N1541" s="9" t="s">
        <v>167</v>
      </c>
      <c r="P1541" s="9" t="s">
        <v>165</v>
      </c>
      <c r="R1541" s="9" t="s">
        <v>165</v>
      </c>
      <c r="T1541" s="9" t="s">
        <v>163</v>
      </c>
    </row>
    <row r="1542" spans="1:24" x14ac:dyDescent="0.2">
      <c r="A1542" s="9">
        <v>426648</v>
      </c>
      <c r="B1542" s="9" t="s">
        <v>157</v>
      </c>
      <c r="E1542" s="9" t="s">
        <v>167</v>
      </c>
      <c r="G1542" s="9" t="s">
        <v>165</v>
      </c>
      <c r="K1542" s="9" t="s">
        <v>165</v>
      </c>
      <c r="N1542" s="9" t="s">
        <v>167</v>
      </c>
      <c r="P1542" s="9" t="s">
        <v>167</v>
      </c>
      <c r="Q1542" s="9" t="s">
        <v>167</v>
      </c>
      <c r="R1542" s="9" t="s">
        <v>167</v>
      </c>
      <c r="T1542" s="9" t="s">
        <v>165</v>
      </c>
      <c r="U1542" s="9" t="s">
        <v>165</v>
      </c>
      <c r="V1542" s="9" t="s">
        <v>165</v>
      </c>
      <c r="W1542" s="9" t="s">
        <v>163</v>
      </c>
      <c r="X1542" s="9" t="s">
        <v>165</v>
      </c>
    </row>
    <row r="1543" spans="1:24" x14ac:dyDescent="0.2">
      <c r="A1543" s="9">
        <v>426653</v>
      </c>
      <c r="B1543" s="9" t="s">
        <v>157</v>
      </c>
      <c r="G1543" s="9" t="s">
        <v>167</v>
      </c>
      <c r="L1543" s="9" t="s">
        <v>165</v>
      </c>
      <c r="N1543" s="9" t="s">
        <v>167</v>
      </c>
      <c r="O1543" s="9" t="s">
        <v>167</v>
      </c>
      <c r="P1543" s="9" t="s">
        <v>167</v>
      </c>
      <c r="Q1543" s="9" t="s">
        <v>167</v>
      </c>
      <c r="R1543" s="9" t="s">
        <v>165</v>
      </c>
      <c r="S1543" s="9" t="s">
        <v>165</v>
      </c>
      <c r="T1543" s="9" t="s">
        <v>163</v>
      </c>
      <c r="U1543" s="9" t="s">
        <v>163</v>
      </c>
      <c r="V1543" s="9" t="s">
        <v>163</v>
      </c>
      <c r="W1543" s="9" t="s">
        <v>163</v>
      </c>
      <c r="X1543" s="9" t="s">
        <v>163</v>
      </c>
    </row>
    <row r="1544" spans="1:24" x14ac:dyDescent="0.2">
      <c r="A1544" s="9">
        <v>426654</v>
      </c>
      <c r="B1544" s="9" t="s">
        <v>157</v>
      </c>
      <c r="K1544" s="9" t="s">
        <v>167</v>
      </c>
      <c r="N1544" s="9" t="s">
        <v>165</v>
      </c>
      <c r="O1544" s="9" t="s">
        <v>165</v>
      </c>
      <c r="P1544" s="9" t="s">
        <v>165</v>
      </c>
      <c r="Q1544" s="9" t="s">
        <v>165</v>
      </c>
      <c r="R1544" s="9" t="s">
        <v>163</v>
      </c>
      <c r="S1544" s="9" t="s">
        <v>165</v>
      </c>
      <c r="T1544" s="9" t="s">
        <v>163</v>
      </c>
      <c r="U1544" s="9" t="s">
        <v>163</v>
      </c>
      <c r="V1544" s="9" t="s">
        <v>163</v>
      </c>
      <c r="W1544" s="9" t="s">
        <v>163</v>
      </c>
      <c r="X1544" s="9" t="s">
        <v>163</v>
      </c>
    </row>
    <row r="1545" spans="1:24" x14ac:dyDescent="0.2">
      <c r="A1545" s="9">
        <v>426657</v>
      </c>
      <c r="B1545" s="9" t="s">
        <v>157</v>
      </c>
      <c r="L1545" s="9" t="s">
        <v>165</v>
      </c>
      <c r="M1545" s="9" t="s">
        <v>167</v>
      </c>
      <c r="N1545" s="9" t="s">
        <v>165</v>
      </c>
      <c r="O1545" s="9" t="s">
        <v>163</v>
      </c>
      <c r="R1545" s="9" t="s">
        <v>163</v>
      </c>
      <c r="T1545" s="9" t="s">
        <v>163</v>
      </c>
      <c r="U1545" s="9" t="s">
        <v>163</v>
      </c>
      <c r="W1545" s="9" t="s">
        <v>163</v>
      </c>
    </row>
    <row r="1546" spans="1:24" x14ac:dyDescent="0.2">
      <c r="A1546" s="9">
        <v>426666</v>
      </c>
      <c r="B1546" s="9" t="s">
        <v>157</v>
      </c>
      <c r="C1546" s="9" t="s">
        <v>167</v>
      </c>
      <c r="K1546" s="9" t="s">
        <v>167</v>
      </c>
      <c r="L1546" s="9" t="s">
        <v>167</v>
      </c>
      <c r="N1546" s="9" t="s">
        <v>167</v>
      </c>
      <c r="P1546" s="9" t="s">
        <v>167</v>
      </c>
      <c r="Q1546" s="9" t="s">
        <v>167</v>
      </c>
      <c r="R1546" s="9" t="s">
        <v>167</v>
      </c>
      <c r="T1546" s="9" t="s">
        <v>163</v>
      </c>
      <c r="U1546" s="9" t="s">
        <v>163</v>
      </c>
      <c r="V1546" s="9" t="s">
        <v>163</v>
      </c>
      <c r="W1546" s="9" t="s">
        <v>163</v>
      </c>
      <c r="X1546" s="9" t="s">
        <v>163</v>
      </c>
    </row>
    <row r="1547" spans="1:24" x14ac:dyDescent="0.2">
      <c r="A1547" s="9">
        <v>426678</v>
      </c>
      <c r="B1547" s="9" t="s">
        <v>157</v>
      </c>
      <c r="D1547" s="9" t="s">
        <v>167</v>
      </c>
      <c r="E1547" s="9" t="s">
        <v>167</v>
      </c>
      <c r="K1547" s="9" t="s">
        <v>167</v>
      </c>
      <c r="L1547" s="9" t="s">
        <v>167</v>
      </c>
      <c r="P1547" s="9" t="s">
        <v>167</v>
      </c>
      <c r="Q1547" s="9" t="s">
        <v>167</v>
      </c>
      <c r="R1547" s="9" t="s">
        <v>163</v>
      </c>
      <c r="S1547" s="9" t="s">
        <v>163</v>
      </c>
      <c r="T1547" s="9" t="s">
        <v>163</v>
      </c>
      <c r="U1547" s="9" t="s">
        <v>163</v>
      </c>
      <c r="V1547" s="9" t="s">
        <v>163</v>
      </c>
      <c r="W1547" s="9" t="s">
        <v>163</v>
      </c>
      <c r="X1547" s="9" t="s">
        <v>163</v>
      </c>
    </row>
    <row r="1548" spans="1:24" x14ac:dyDescent="0.2">
      <c r="A1548" s="9">
        <v>426679</v>
      </c>
      <c r="B1548" s="9" t="s">
        <v>157</v>
      </c>
      <c r="K1548" s="9" t="s">
        <v>167</v>
      </c>
      <c r="N1548" s="9" t="s">
        <v>165</v>
      </c>
      <c r="O1548" s="9" t="s">
        <v>165</v>
      </c>
      <c r="P1548" s="9" t="s">
        <v>165</v>
      </c>
      <c r="Q1548" s="9" t="s">
        <v>165</v>
      </c>
      <c r="R1548" s="9" t="s">
        <v>165</v>
      </c>
      <c r="T1548" s="9" t="s">
        <v>163</v>
      </c>
      <c r="U1548" s="9" t="s">
        <v>163</v>
      </c>
      <c r="V1548" s="9" t="s">
        <v>163</v>
      </c>
      <c r="W1548" s="9" t="s">
        <v>163</v>
      </c>
      <c r="X1548" s="9" t="s">
        <v>163</v>
      </c>
    </row>
    <row r="1549" spans="1:24" x14ac:dyDescent="0.2">
      <c r="A1549" s="9">
        <v>426684</v>
      </c>
      <c r="B1549" s="9" t="s">
        <v>157</v>
      </c>
      <c r="D1549" s="9" t="s">
        <v>165</v>
      </c>
      <c r="E1549" s="9" t="s">
        <v>165</v>
      </c>
      <c r="K1549" s="9" t="s">
        <v>163</v>
      </c>
      <c r="L1549" s="9" t="s">
        <v>165</v>
      </c>
      <c r="N1549" s="9" t="s">
        <v>167</v>
      </c>
      <c r="P1549" s="9" t="s">
        <v>167</v>
      </c>
      <c r="R1549" s="9" t="s">
        <v>165</v>
      </c>
      <c r="T1549" s="9" t="s">
        <v>167</v>
      </c>
      <c r="U1549" s="9" t="s">
        <v>165</v>
      </c>
      <c r="V1549" s="9" t="s">
        <v>165</v>
      </c>
      <c r="W1549" s="9" t="s">
        <v>165</v>
      </c>
    </row>
    <row r="1550" spans="1:24" x14ac:dyDescent="0.2">
      <c r="A1550" s="9">
        <v>426690</v>
      </c>
      <c r="B1550" s="9" t="s">
        <v>157</v>
      </c>
      <c r="K1550" s="9" t="s">
        <v>165</v>
      </c>
      <c r="N1550" s="9" t="s">
        <v>163</v>
      </c>
      <c r="O1550" s="9" t="s">
        <v>163</v>
      </c>
      <c r="P1550" s="9" t="s">
        <v>163</v>
      </c>
      <c r="Q1550" s="9" t="s">
        <v>163</v>
      </c>
      <c r="R1550" s="9" t="s">
        <v>163</v>
      </c>
      <c r="S1550" s="9" t="s">
        <v>163</v>
      </c>
      <c r="T1550" s="9" t="s">
        <v>163</v>
      </c>
      <c r="U1550" s="9" t="s">
        <v>163</v>
      </c>
      <c r="V1550" s="9" t="s">
        <v>163</v>
      </c>
      <c r="W1550" s="9" t="s">
        <v>163</v>
      </c>
      <c r="X1550" s="9" t="s">
        <v>163</v>
      </c>
    </row>
    <row r="1551" spans="1:24" x14ac:dyDescent="0.2">
      <c r="A1551" s="9">
        <v>426697</v>
      </c>
      <c r="B1551" s="9" t="s">
        <v>157</v>
      </c>
      <c r="K1551" s="9" t="s">
        <v>167</v>
      </c>
      <c r="L1551" s="9" t="s">
        <v>165</v>
      </c>
      <c r="N1551" s="9" t="s">
        <v>167</v>
      </c>
      <c r="O1551" s="9" t="s">
        <v>167</v>
      </c>
      <c r="P1551" s="9" t="s">
        <v>167</v>
      </c>
      <c r="Q1551" s="9" t="s">
        <v>167</v>
      </c>
      <c r="R1551" s="9" t="s">
        <v>163</v>
      </c>
      <c r="T1551" s="9" t="s">
        <v>167</v>
      </c>
      <c r="V1551" s="9" t="s">
        <v>165</v>
      </c>
    </row>
    <row r="1552" spans="1:24" x14ac:dyDescent="0.2">
      <c r="A1552" s="9">
        <v>426699</v>
      </c>
      <c r="B1552" s="9" t="s">
        <v>157</v>
      </c>
      <c r="C1552" s="9" t="s">
        <v>165</v>
      </c>
      <c r="L1552" s="9" t="s">
        <v>165</v>
      </c>
      <c r="N1552" s="9" t="s">
        <v>163</v>
      </c>
      <c r="O1552" s="9" t="s">
        <v>165</v>
      </c>
      <c r="P1552" s="9" t="s">
        <v>167</v>
      </c>
      <c r="Q1552" s="9" t="s">
        <v>167</v>
      </c>
      <c r="R1552" s="9" t="s">
        <v>163</v>
      </c>
      <c r="S1552" s="9" t="s">
        <v>165</v>
      </c>
      <c r="T1552" s="9" t="s">
        <v>167</v>
      </c>
      <c r="V1552" s="9" t="s">
        <v>167</v>
      </c>
      <c r="W1552" s="9" t="s">
        <v>167</v>
      </c>
    </row>
    <row r="1553" spans="1:24" x14ac:dyDescent="0.2">
      <c r="A1553" s="9">
        <v>426710</v>
      </c>
      <c r="B1553" s="9" t="s">
        <v>157</v>
      </c>
      <c r="H1553" s="9" t="s">
        <v>167</v>
      </c>
      <c r="L1553" s="9" t="s">
        <v>167</v>
      </c>
      <c r="N1553" s="9" t="s">
        <v>165</v>
      </c>
      <c r="O1553" s="9" t="s">
        <v>165</v>
      </c>
      <c r="P1553" s="9" t="s">
        <v>165</v>
      </c>
      <c r="R1553" s="9" t="s">
        <v>165</v>
      </c>
      <c r="S1553" s="9" t="s">
        <v>165</v>
      </c>
      <c r="T1553" s="9" t="s">
        <v>163</v>
      </c>
      <c r="U1553" s="9" t="s">
        <v>163</v>
      </c>
      <c r="V1553" s="9" t="s">
        <v>163</v>
      </c>
      <c r="W1553" s="9" t="s">
        <v>163</v>
      </c>
      <c r="X1553" s="9" t="s">
        <v>163</v>
      </c>
    </row>
    <row r="1554" spans="1:24" x14ac:dyDescent="0.2">
      <c r="A1554" s="9">
        <v>426712</v>
      </c>
      <c r="B1554" s="9" t="s">
        <v>157</v>
      </c>
      <c r="N1554" s="9" t="s">
        <v>167</v>
      </c>
      <c r="P1554" s="9" t="s">
        <v>167</v>
      </c>
      <c r="Q1554" s="9" t="s">
        <v>167</v>
      </c>
      <c r="R1554" s="9" t="s">
        <v>167</v>
      </c>
      <c r="S1554" s="9" t="s">
        <v>167</v>
      </c>
      <c r="T1554" s="9" t="s">
        <v>167</v>
      </c>
      <c r="U1554" s="9" t="s">
        <v>167</v>
      </c>
      <c r="V1554" s="9" t="s">
        <v>167</v>
      </c>
    </row>
    <row r="1555" spans="1:24" x14ac:dyDescent="0.2">
      <c r="A1555" s="9">
        <v>426717</v>
      </c>
      <c r="B1555" s="9" t="s">
        <v>157</v>
      </c>
      <c r="D1555" s="9" t="s">
        <v>167</v>
      </c>
      <c r="N1555" s="9" t="s">
        <v>165</v>
      </c>
      <c r="O1555" s="9" t="s">
        <v>165</v>
      </c>
      <c r="P1555" s="9" t="s">
        <v>165</v>
      </c>
      <c r="Q1555" s="9" t="s">
        <v>165</v>
      </c>
      <c r="R1555" s="9" t="s">
        <v>163</v>
      </c>
      <c r="S1555" s="9" t="s">
        <v>163</v>
      </c>
      <c r="T1555" s="9" t="s">
        <v>163</v>
      </c>
      <c r="U1555" s="9" t="s">
        <v>165</v>
      </c>
      <c r="V1555" s="9" t="s">
        <v>163</v>
      </c>
      <c r="W1555" s="9" t="s">
        <v>163</v>
      </c>
      <c r="X1555" s="9" t="s">
        <v>165</v>
      </c>
    </row>
    <row r="1556" spans="1:24" x14ac:dyDescent="0.2">
      <c r="A1556" s="9">
        <v>426718</v>
      </c>
      <c r="B1556" s="9" t="s">
        <v>157</v>
      </c>
      <c r="G1556" s="9" t="s">
        <v>167</v>
      </c>
      <c r="K1556" s="9" t="s">
        <v>167</v>
      </c>
      <c r="P1556" s="9" t="s">
        <v>167</v>
      </c>
      <c r="Q1556" s="9" t="s">
        <v>167</v>
      </c>
      <c r="R1556" s="9" t="s">
        <v>167</v>
      </c>
      <c r="T1556" s="9" t="s">
        <v>167</v>
      </c>
      <c r="V1556" s="9" t="s">
        <v>167</v>
      </c>
      <c r="W1556" s="9" t="s">
        <v>165</v>
      </c>
      <c r="X1556" s="9" t="s">
        <v>167</v>
      </c>
    </row>
    <row r="1557" spans="1:24" x14ac:dyDescent="0.2">
      <c r="A1557" s="9">
        <v>426721</v>
      </c>
      <c r="B1557" s="9" t="s">
        <v>157</v>
      </c>
      <c r="E1557" s="9" t="s">
        <v>167</v>
      </c>
      <c r="G1557" s="9" t="s">
        <v>167</v>
      </c>
      <c r="J1557" s="9" t="s">
        <v>167</v>
      </c>
      <c r="L1557" s="9" t="s">
        <v>167</v>
      </c>
      <c r="N1557" s="9" t="s">
        <v>165</v>
      </c>
      <c r="O1557" s="9" t="s">
        <v>163</v>
      </c>
      <c r="P1557" s="9" t="s">
        <v>165</v>
      </c>
      <c r="Q1557" s="9" t="s">
        <v>163</v>
      </c>
      <c r="R1557" s="9" t="s">
        <v>163</v>
      </c>
      <c r="S1557" s="9" t="s">
        <v>163</v>
      </c>
      <c r="T1557" s="9" t="s">
        <v>163</v>
      </c>
      <c r="U1557" s="9" t="s">
        <v>163</v>
      </c>
      <c r="V1557" s="9" t="s">
        <v>163</v>
      </c>
      <c r="W1557" s="9" t="s">
        <v>163</v>
      </c>
      <c r="X1557" s="9" t="s">
        <v>163</v>
      </c>
    </row>
    <row r="1558" spans="1:24" x14ac:dyDescent="0.2">
      <c r="A1558" s="9">
        <v>426724</v>
      </c>
      <c r="B1558" s="9" t="s">
        <v>157</v>
      </c>
      <c r="D1558" s="9" t="s">
        <v>167</v>
      </c>
      <c r="I1558" s="9" t="s">
        <v>167</v>
      </c>
      <c r="J1558" s="9" t="s">
        <v>167</v>
      </c>
      <c r="L1558" s="9" t="s">
        <v>167</v>
      </c>
      <c r="N1558" s="9" t="s">
        <v>167</v>
      </c>
      <c r="P1558" s="9" t="s">
        <v>163</v>
      </c>
      <c r="R1558" s="9" t="s">
        <v>167</v>
      </c>
      <c r="T1558" s="9" t="s">
        <v>165</v>
      </c>
      <c r="U1558" s="9" t="s">
        <v>165</v>
      </c>
      <c r="V1558" s="9" t="s">
        <v>165</v>
      </c>
      <c r="W1558" s="9" t="s">
        <v>165</v>
      </c>
      <c r="X1558" s="9" t="s">
        <v>165</v>
      </c>
    </row>
    <row r="1559" spans="1:24" x14ac:dyDescent="0.2">
      <c r="A1559" s="9">
        <v>426730</v>
      </c>
      <c r="B1559" s="9" t="s">
        <v>157</v>
      </c>
      <c r="H1559" s="9" t="s">
        <v>165</v>
      </c>
      <c r="L1559" s="9" t="s">
        <v>163</v>
      </c>
      <c r="N1559" s="9" t="s">
        <v>167</v>
      </c>
      <c r="P1559" s="9" t="s">
        <v>167</v>
      </c>
      <c r="R1559" s="9" t="s">
        <v>165</v>
      </c>
      <c r="S1559" s="9" t="s">
        <v>165</v>
      </c>
      <c r="T1559" s="9" t="s">
        <v>167</v>
      </c>
      <c r="U1559" s="9" t="s">
        <v>167</v>
      </c>
      <c r="X1559" s="9" t="s">
        <v>167</v>
      </c>
    </row>
    <row r="1560" spans="1:24" x14ac:dyDescent="0.2">
      <c r="A1560" s="9">
        <v>426731</v>
      </c>
      <c r="B1560" s="9" t="s">
        <v>157</v>
      </c>
      <c r="K1560" s="9" t="s">
        <v>167</v>
      </c>
      <c r="R1560" s="9" t="s">
        <v>167</v>
      </c>
      <c r="S1560" s="9" t="s">
        <v>167</v>
      </c>
      <c r="T1560" s="9" t="s">
        <v>167</v>
      </c>
      <c r="V1560" s="9" t="s">
        <v>167</v>
      </c>
    </row>
    <row r="1561" spans="1:24" x14ac:dyDescent="0.2">
      <c r="A1561" s="9">
        <v>426732</v>
      </c>
      <c r="B1561" s="9" t="s">
        <v>157</v>
      </c>
      <c r="E1561" s="9" t="s">
        <v>165</v>
      </c>
      <c r="K1561" s="9" t="s">
        <v>163</v>
      </c>
      <c r="L1561" s="9" t="s">
        <v>167</v>
      </c>
      <c r="P1561" s="9" t="s">
        <v>167</v>
      </c>
      <c r="Q1561" s="9" t="s">
        <v>165</v>
      </c>
      <c r="R1561" s="9" t="s">
        <v>163</v>
      </c>
      <c r="S1561" s="9" t="s">
        <v>165</v>
      </c>
      <c r="T1561" s="9" t="s">
        <v>163</v>
      </c>
      <c r="U1561" s="9" t="s">
        <v>163</v>
      </c>
      <c r="V1561" s="9" t="s">
        <v>163</v>
      </c>
      <c r="W1561" s="9" t="s">
        <v>167</v>
      </c>
      <c r="X1561" s="9" t="s">
        <v>165</v>
      </c>
    </row>
    <row r="1562" spans="1:24" x14ac:dyDescent="0.2">
      <c r="A1562" s="9">
        <v>426733</v>
      </c>
      <c r="B1562" s="9" t="s">
        <v>157</v>
      </c>
      <c r="E1562" s="9" t="s">
        <v>167</v>
      </c>
      <c r="K1562" s="9" t="s">
        <v>167</v>
      </c>
      <c r="O1562" s="9" t="s">
        <v>167</v>
      </c>
      <c r="R1562" s="9" t="s">
        <v>165</v>
      </c>
      <c r="U1562" s="9" t="s">
        <v>167</v>
      </c>
      <c r="V1562" s="9" t="s">
        <v>167</v>
      </c>
      <c r="W1562" s="9" t="s">
        <v>167</v>
      </c>
    </row>
    <row r="1563" spans="1:24" x14ac:dyDescent="0.2">
      <c r="A1563" s="9">
        <v>426734</v>
      </c>
      <c r="B1563" s="9" t="s">
        <v>157</v>
      </c>
      <c r="D1563" s="9" t="s">
        <v>165</v>
      </c>
      <c r="J1563" s="9" t="s">
        <v>167</v>
      </c>
      <c r="K1563" s="9" t="s">
        <v>167</v>
      </c>
      <c r="L1563" s="9" t="s">
        <v>165</v>
      </c>
      <c r="R1563" s="9" t="s">
        <v>167</v>
      </c>
    </row>
    <row r="1564" spans="1:24" x14ac:dyDescent="0.2">
      <c r="A1564" s="9">
        <v>426737</v>
      </c>
      <c r="B1564" s="9" t="s">
        <v>157</v>
      </c>
      <c r="E1564" s="9" t="s">
        <v>167</v>
      </c>
      <c r="I1564" s="9" t="s">
        <v>167</v>
      </c>
      <c r="J1564" s="9" t="s">
        <v>167</v>
      </c>
      <c r="K1564" s="9" t="s">
        <v>167</v>
      </c>
      <c r="R1564" s="9" t="s">
        <v>165</v>
      </c>
      <c r="U1564" s="9" t="s">
        <v>165</v>
      </c>
      <c r="W1564" s="9" t="s">
        <v>163</v>
      </c>
    </row>
    <row r="1565" spans="1:24" x14ac:dyDescent="0.2">
      <c r="A1565" s="9">
        <v>426739</v>
      </c>
      <c r="B1565" s="9" t="s">
        <v>157</v>
      </c>
      <c r="G1565" s="9" t="s">
        <v>167</v>
      </c>
      <c r="H1565" s="9" t="s">
        <v>165</v>
      </c>
      <c r="L1565" s="9" t="s">
        <v>167</v>
      </c>
      <c r="N1565" s="9" t="s">
        <v>165</v>
      </c>
      <c r="P1565" s="9" t="s">
        <v>165</v>
      </c>
      <c r="R1565" s="9" t="s">
        <v>165</v>
      </c>
      <c r="S1565" s="9" t="s">
        <v>163</v>
      </c>
      <c r="T1565" s="9" t="s">
        <v>163</v>
      </c>
      <c r="U1565" s="9" t="s">
        <v>163</v>
      </c>
      <c r="V1565" s="9" t="s">
        <v>163</v>
      </c>
      <c r="W1565" s="9" t="s">
        <v>163</v>
      </c>
      <c r="X1565" s="9" t="s">
        <v>163</v>
      </c>
    </row>
    <row r="1566" spans="1:24" x14ac:dyDescent="0.2">
      <c r="A1566" s="9">
        <v>426742</v>
      </c>
      <c r="B1566" s="9" t="s">
        <v>157</v>
      </c>
      <c r="J1566" s="9" t="s">
        <v>167</v>
      </c>
      <c r="N1566" s="9" t="s">
        <v>163</v>
      </c>
      <c r="O1566" s="9" t="s">
        <v>165</v>
      </c>
      <c r="P1566" s="9" t="s">
        <v>165</v>
      </c>
      <c r="Q1566" s="9" t="s">
        <v>165</v>
      </c>
      <c r="R1566" s="9" t="s">
        <v>163</v>
      </c>
      <c r="S1566" s="9" t="s">
        <v>165</v>
      </c>
      <c r="T1566" s="9" t="s">
        <v>163</v>
      </c>
      <c r="U1566" s="9" t="s">
        <v>163</v>
      </c>
      <c r="V1566" s="9" t="s">
        <v>163</v>
      </c>
      <c r="W1566" s="9" t="s">
        <v>163</v>
      </c>
      <c r="X1566" s="9" t="s">
        <v>163</v>
      </c>
    </row>
    <row r="1567" spans="1:24" x14ac:dyDescent="0.2">
      <c r="A1567" s="9">
        <v>426744</v>
      </c>
      <c r="B1567" s="9" t="s">
        <v>157</v>
      </c>
      <c r="F1567" s="9" t="s">
        <v>167</v>
      </c>
      <c r="G1567" s="9" t="s">
        <v>167</v>
      </c>
      <c r="H1567" s="9" t="s">
        <v>167</v>
      </c>
      <c r="K1567" s="9" t="s">
        <v>167</v>
      </c>
      <c r="P1567" s="9" t="s">
        <v>165</v>
      </c>
      <c r="Q1567" s="9" t="s">
        <v>165</v>
      </c>
      <c r="R1567" s="9" t="s">
        <v>165</v>
      </c>
      <c r="T1567" s="9" t="s">
        <v>163</v>
      </c>
      <c r="U1567" s="9" t="s">
        <v>163</v>
      </c>
      <c r="V1567" s="9" t="s">
        <v>165</v>
      </c>
      <c r="X1567" s="9" t="s">
        <v>165</v>
      </c>
    </row>
    <row r="1568" spans="1:24" x14ac:dyDescent="0.2">
      <c r="A1568" s="9">
        <v>426747</v>
      </c>
      <c r="B1568" s="9" t="s">
        <v>157</v>
      </c>
      <c r="G1568" s="9" t="s">
        <v>167</v>
      </c>
      <c r="P1568" s="9" t="s">
        <v>167</v>
      </c>
      <c r="Q1568" s="9" t="s">
        <v>167</v>
      </c>
      <c r="R1568" s="9" t="s">
        <v>167</v>
      </c>
      <c r="T1568" s="9" t="s">
        <v>167</v>
      </c>
      <c r="U1568" s="9" t="s">
        <v>167</v>
      </c>
      <c r="V1568" s="9" t="s">
        <v>167</v>
      </c>
      <c r="W1568" s="9" t="s">
        <v>167</v>
      </c>
      <c r="X1568" s="9" t="s">
        <v>167</v>
      </c>
    </row>
    <row r="1569" spans="1:24" x14ac:dyDescent="0.2">
      <c r="A1569" s="9">
        <v>426749</v>
      </c>
      <c r="B1569" s="9" t="s">
        <v>157</v>
      </c>
      <c r="D1569" s="9" t="s">
        <v>165</v>
      </c>
      <c r="K1569" s="9" t="s">
        <v>167</v>
      </c>
      <c r="N1569" s="9" t="s">
        <v>167</v>
      </c>
      <c r="O1569" s="9" t="s">
        <v>167</v>
      </c>
      <c r="P1569" s="9" t="s">
        <v>167</v>
      </c>
      <c r="Q1569" s="9" t="s">
        <v>167</v>
      </c>
      <c r="R1569" s="9" t="s">
        <v>163</v>
      </c>
      <c r="T1569" s="9" t="s">
        <v>163</v>
      </c>
      <c r="U1569" s="9" t="s">
        <v>163</v>
      </c>
      <c r="V1569" s="9" t="s">
        <v>163</v>
      </c>
      <c r="W1569" s="9" t="s">
        <v>163</v>
      </c>
      <c r="X1569" s="9" t="s">
        <v>163</v>
      </c>
    </row>
    <row r="1570" spans="1:24" x14ac:dyDescent="0.2">
      <c r="A1570" s="9">
        <v>426753</v>
      </c>
      <c r="B1570" s="9" t="s">
        <v>157</v>
      </c>
      <c r="H1570" s="9" t="s">
        <v>167</v>
      </c>
      <c r="J1570" s="9" t="s">
        <v>165</v>
      </c>
      <c r="K1570" s="9" t="s">
        <v>165</v>
      </c>
      <c r="L1570" s="9" t="s">
        <v>163</v>
      </c>
      <c r="N1570" s="9" t="s">
        <v>163</v>
      </c>
      <c r="O1570" s="9" t="s">
        <v>163</v>
      </c>
      <c r="P1570" s="9" t="s">
        <v>165</v>
      </c>
      <c r="Q1570" s="9" t="s">
        <v>165</v>
      </c>
      <c r="R1570" s="9" t="s">
        <v>163</v>
      </c>
      <c r="S1570" s="9" t="s">
        <v>165</v>
      </c>
      <c r="T1570" s="9" t="s">
        <v>163</v>
      </c>
      <c r="U1570" s="9" t="s">
        <v>163</v>
      </c>
      <c r="V1570" s="9" t="s">
        <v>163</v>
      </c>
      <c r="W1570" s="9" t="s">
        <v>163</v>
      </c>
      <c r="X1570" s="9" t="s">
        <v>163</v>
      </c>
    </row>
    <row r="1571" spans="1:24" x14ac:dyDescent="0.2">
      <c r="A1571" s="9">
        <v>426754</v>
      </c>
      <c r="B1571" s="9" t="s">
        <v>157</v>
      </c>
      <c r="G1571" s="9" t="s">
        <v>165</v>
      </c>
      <c r="L1571" s="9" t="s">
        <v>163</v>
      </c>
      <c r="N1571" s="9" t="s">
        <v>165</v>
      </c>
      <c r="O1571" s="9" t="s">
        <v>167</v>
      </c>
      <c r="P1571" s="9" t="s">
        <v>167</v>
      </c>
      <c r="Q1571" s="9" t="s">
        <v>167</v>
      </c>
      <c r="R1571" s="9" t="s">
        <v>163</v>
      </c>
      <c r="T1571" s="9" t="s">
        <v>165</v>
      </c>
      <c r="V1571" s="9" t="s">
        <v>165</v>
      </c>
      <c r="X1571" s="9" t="s">
        <v>165</v>
      </c>
    </row>
    <row r="1572" spans="1:24" x14ac:dyDescent="0.2">
      <c r="A1572" s="9">
        <v>426755</v>
      </c>
      <c r="B1572" s="9" t="s">
        <v>157</v>
      </c>
      <c r="E1572" s="9" t="s">
        <v>165</v>
      </c>
      <c r="G1572" s="9" t="s">
        <v>163</v>
      </c>
      <c r="K1572" s="9" t="s">
        <v>165</v>
      </c>
      <c r="N1572" s="9" t="s">
        <v>163</v>
      </c>
      <c r="O1572" s="9" t="s">
        <v>167</v>
      </c>
      <c r="P1572" s="9" t="s">
        <v>163</v>
      </c>
      <c r="Q1572" s="9" t="s">
        <v>165</v>
      </c>
      <c r="R1572" s="9" t="s">
        <v>163</v>
      </c>
      <c r="S1572" s="9" t="s">
        <v>165</v>
      </c>
      <c r="T1572" s="9" t="s">
        <v>163</v>
      </c>
      <c r="U1572" s="9" t="s">
        <v>163</v>
      </c>
      <c r="V1572" s="9" t="s">
        <v>163</v>
      </c>
      <c r="W1572" s="9" t="s">
        <v>165</v>
      </c>
      <c r="X1572" s="9" t="s">
        <v>163</v>
      </c>
    </row>
    <row r="1573" spans="1:24" x14ac:dyDescent="0.2">
      <c r="A1573" s="9">
        <v>426756</v>
      </c>
      <c r="B1573" s="9" t="s">
        <v>157</v>
      </c>
      <c r="G1573" s="9" t="s">
        <v>167</v>
      </c>
      <c r="H1573" s="9" t="s">
        <v>163</v>
      </c>
      <c r="J1573" s="9" t="s">
        <v>167</v>
      </c>
      <c r="L1573" s="9" t="s">
        <v>165</v>
      </c>
      <c r="N1573" s="9" t="s">
        <v>165</v>
      </c>
      <c r="O1573" s="9" t="s">
        <v>165</v>
      </c>
      <c r="P1573" s="9" t="s">
        <v>165</v>
      </c>
      <c r="R1573" s="9" t="s">
        <v>163</v>
      </c>
      <c r="S1573" s="9" t="s">
        <v>163</v>
      </c>
      <c r="T1573" s="9" t="s">
        <v>163</v>
      </c>
      <c r="U1573" s="9" t="s">
        <v>163</v>
      </c>
      <c r="V1573" s="9" t="s">
        <v>163</v>
      </c>
      <c r="W1573" s="9" t="s">
        <v>163</v>
      </c>
      <c r="X1573" s="9" t="s">
        <v>163</v>
      </c>
    </row>
    <row r="1574" spans="1:24" x14ac:dyDescent="0.2">
      <c r="A1574" s="9">
        <v>426762</v>
      </c>
      <c r="B1574" s="9" t="s">
        <v>157</v>
      </c>
      <c r="E1574" s="9" t="s">
        <v>167</v>
      </c>
      <c r="K1574" s="9" t="s">
        <v>167</v>
      </c>
      <c r="L1574" s="9" t="s">
        <v>163</v>
      </c>
      <c r="N1574" s="9" t="s">
        <v>165</v>
      </c>
      <c r="P1574" s="9" t="s">
        <v>165</v>
      </c>
      <c r="Q1574" s="9" t="s">
        <v>165</v>
      </c>
      <c r="R1574" s="9" t="s">
        <v>163</v>
      </c>
      <c r="S1574" s="9" t="s">
        <v>165</v>
      </c>
      <c r="T1574" s="9" t="s">
        <v>163</v>
      </c>
      <c r="U1574" s="9" t="s">
        <v>163</v>
      </c>
      <c r="V1574" s="9" t="s">
        <v>163</v>
      </c>
      <c r="W1574" s="9" t="s">
        <v>163</v>
      </c>
      <c r="X1574" s="9" t="s">
        <v>163</v>
      </c>
    </row>
    <row r="1575" spans="1:24" x14ac:dyDescent="0.2">
      <c r="A1575" s="9">
        <v>426771</v>
      </c>
      <c r="B1575" s="9" t="s">
        <v>157</v>
      </c>
      <c r="F1575" s="9" t="s">
        <v>163</v>
      </c>
      <c r="J1575" s="9" t="s">
        <v>163</v>
      </c>
      <c r="K1575" s="9" t="s">
        <v>163</v>
      </c>
      <c r="O1575" s="9" t="s">
        <v>163</v>
      </c>
      <c r="Q1575" s="9" t="s">
        <v>163</v>
      </c>
      <c r="R1575" s="9" t="s">
        <v>163</v>
      </c>
      <c r="S1575" s="9" t="s">
        <v>163</v>
      </c>
      <c r="T1575" s="9" t="s">
        <v>163</v>
      </c>
      <c r="U1575" s="9" t="s">
        <v>163</v>
      </c>
      <c r="V1575" s="9" t="s">
        <v>163</v>
      </c>
      <c r="W1575" s="9" t="s">
        <v>163</v>
      </c>
      <c r="X1575" s="9" t="s">
        <v>163</v>
      </c>
    </row>
    <row r="1576" spans="1:24" x14ac:dyDescent="0.2">
      <c r="A1576" s="9">
        <v>426774</v>
      </c>
      <c r="B1576" s="9" t="s">
        <v>157</v>
      </c>
      <c r="F1576" s="9" t="s">
        <v>163</v>
      </c>
      <c r="J1576" s="9" t="s">
        <v>163</v>
      </c>
      <c r="K1576" s="9" t="s">
        <v>163</v>
      </c>
      <c r="L1576" s="9" t="s">
        <v>163</v>
      </c>
      <c r="O1576" s="9" t="s">
        <v>163</v>
      </c>
      <c r="P1576" s="9" t="s">
        <v>165</v>
      </c>
      <c r="R1576" s="9" t="s">
        <v>165</v>
      </c>
    </row>
    <row r="1577" spans="1:24" x14ac:dyDescent="0.2">
      <c r="A1577" s="9">
        <v>426787</v>
      </c>
      <c r="B1577" s="9" t="s">
        <v>157</v>
      </c>
      <c r="G1577" s="9" t="s">
        <v>165</v>
      </c>
      <c r="H1577" s="9" t="s">
        <v>167</v>
      </c>
      <c r="I1577" s="9" t="s">
        <v>167</v>
      </c>
      <c r="K1577" s="9" t="s">
        <v>167</v>
      </c>
      <c r="N1577" s="9" t="s">
        <v>165</v>
      </c>
      <c r="O1577" s="9" t="s">
        <v>163</v>
      </c>
      <c r="P1577" s="9" t="s">
        <v>163</v>
      </c>
      <c r="Q1577" s="9" t="s">
        <v>163</v>
      </c>
      <c r="R1577" s="9" t="s">
        <v>163</v>
      </c>
      <c r="S1577" s="9" t="s">
        <v>163</v>
      </c>
      <c r="T1577" s="9" t="s">
        <v>163</v>
      </c>
      <c r="U1577" s="9" t="s">
        <v>163</v>
      </c>
      <c r="V1577" s="9" t="s">
        <v>163</v>
      </c>
      <c r="W1577" s="9" t="s">
        <v>163</v>
      </c>
      <c r="X1577" s="9" t="s">
        <v>163</v>
      </c>
    </row>
    <row r="1578" spans="1:24" x14ac:dyDescent="0.2">
      <c r="A1578" s="9">
        <v>426788</v>
      </c>
      <c r="B1578" s="9" t="s">
        <v>157</v>
      </c>
      <c r="I1578" s="9" t="s">
        <v>167</v>
      </c>
      <c r="K1578" s="9" t="s">
        <v>167</v>
      </c>
      <c r="L1578" s="9" t="s">
        <v>167</v>
      </c>
      <c r="P1578" s="9" t="s">
        <v>167</v>
      </c>
      <c r="R1578" s="9" t="s">
        <v>165</v>
      </c>
      <c r="T1578" s="9" t="s">
        <v>167</v>
      </c>
      <c r="V1578" s="9" t="s">
        <v>167</v>
      </c>
      <c r="X1578" s="9" t="s">
        <v>165</v>
      </c>
    </row>
    <row r="1579" spans="1:24" x14ac:dyDescent="0.2">
      <c r="A1579" s="9">
        <v>426789</v>
      </c>
      <c r="B1579" s="9" t="s">
        <v>157</v>
      </c>
      <c r="G1579" s="9" t="s">
        <v>167</v>
      </c>
      <c r="L1579" s="9" t="s">
        <v>167</v>
      </c>
      <c r="N1579" s="9" t="s">
        <v>167</v>
      </c>
      <c r="P1579" s="9" t="s">
        <v>167</v>
      </c>
      <c r="T1579" s="9" t="s">
        <v>167</v>
      </c>
      <c r="U1579" s="9" t="s">
        <v>167</v>
      </c>
      <c r="V1579" s="9" t="s">
        <v>165</v>
      </c>
      <c r="X1579" s="9" t="s">
        <v>167</v>
      </c>
    </row>
    <row r="1580" spans="1:24" x14ac:dyDescent="0.2">
      <c r="A1580" s="9">
        <v>426790</v>
      </c>
      <c r="B1580" s="9" t="s">
        <v>157</v>
      </c>
      <c r="G1580" s="9" t="s">
        <v>167</v>
      </c>
      <c r="I1580" s="9" t="s">
        <v>167</v>
      </c>
      <c r="L1580" s="9" t="s">
        <v>167</v>
      </c>
      <c r="N1580" s="9" t="s">
        <v>163</v>
      </c>
      <c r="P1580" s="9" t="s">
        <v>165</v>
      </c>
      <c r="Q1580" s="9" t="s">
        <v>165</v>
      </c>
      <c r="R1580" s="9" t="s">
        <v>163</v>
      </c>
      <c r="S1580" s="9" t="s">
        <v>165</v>
      </c>
      <c r="T1580" s="9" t="s">
        <v>163</v>
      </c>
      <c r="U1580" s="9" t="s">
        <v>163</v>
      </c>
      <c r="V1580" s="9" t="s">
        <v>163</v>
      </c>
      <c r="W1580" s="9" t="s">
        <v>163</v>
      </c>
      <c r="X1580" s="9" t="s">
        <v>163</v>
      </c>
    </row>
    <row r="1581" spans="1:24" x14ac:dyDescent="0.2">
      <c r="A1581" s="9">
        <v>426791</v>
      </c>
      <c r="B1581" s="9" t="s">
        <v>157</v>
      </c>
      <c r="G1581" s="9" t="s">
        <v>167</v>
      </c>
      <c r="L1581" s="9" t="s">
        <v>165</v>
      </c>
      <c r="N1581" s="9" t="s">
        <v>167</v>
      </c>
      <c r="R1581" s="9" t="s">
        <v>167</v>
      </c>
      <c r="S1581" s="9" t="s">
        <v>167</v>
      </c>
      <c r="T1581" s="9" t="s">
        <v>165</v>
      </c>
      <c r="U1581" s="9" t="s">
        <v>165</v>
      </c>
      <c r="V1581" s="9" t="s">
        <v>165</v>
      </c>
      <c r="W1581" s="9" t="s">
        <v>165</v>
      </c>
      <c r="X1581" s="9" t="s">
        <v>165</v>
      </c>
    </row>
    <row r="1582" spans="1:24" x14ac:dyDescent="0.2">
      <c r="A1582" s="9">
        <v>426792</v>
      </c>
      <c r="B1582" s="9" t="s">
        <v>157</v>
      </c>
      <c r="E1582" s="9" t="s">
        <v>167</v>
      </c>
      <c r="I1582" s="9" t="s">
        <v>167</v>
      </c>
      <c r="R1582" s="9" t="s">
        <v>165</v>
      </c>
      <c r="U1582" s="9" t="s">
        <v>163</v>
      </c>
      <c r="V1582" s="9" t="s">
        <v>165</v>
      </c>
      <c r="W1582" s="9" t="s">
        <v>165</v>
      </c>
    </row>
    <row r="1583" spans="1:24" x14ac:dyDescent="0.2">
      <c r="A1583" s="9">
        <v>426793</v>
      </c>
      <c r="B1583" s="9" t="s">
        <v>157</v>
      </c>
      <c r="I1583" s="9" t="s">
        <v>167</v>
      </c>
      <c r="O1583" s="9" t="s">
        <v>167</v>
      </c>
      <c r="P1583" s="9" t="s">
        <v>165</v>
      </c>
      <c r="Q1583" s="9" t="s">
        <v>167</v>
      </c>
      <c r="R1583" s="9" t="s">
        <v>163</v>
      </c>
      <c r="T1583" s="9" t="s">
        <v>167</v>
      </c>
      <c r="U1583" s="9" t="s">
        <v>165</v>
      </c>
      <c r="V1583" s="9" t="s">
        <v>165</v>
      </c>
      <c r="X1583" s="9" t="s">
        <v>165</v>
      </c>
    </row>
    <row r="1584" spans="1:24" x14ac:dyDescent="0.2">
      <c r="A1584" s="9">
        <v>426796</v>
      </c>
      <c r="B1584" s="9" t="s">
        <v>157</v>
      </c>
      <c r="E1584" s="9" t="s">
        <v>167</v>
      </c>
      <c r="H1584" s="9" t="s">
        <v>167</v>
      </c>
      <c r="J1584" s="9" t="s">
        <v>165</v>
      </c>
      <c r="K1584" s="9" t="s">
        <v>163</v>
      </c>
      <c r="N1584" s="9" t="s">
        <v>165</v>
      </c>
      <c r="O1584" s="9" t="s">
        <v>165</v>
      </c>
      <c r="P1584" s="9" t="s">
        <v>163</v>
      </c>
      <c r="Q1584" s="9" t="s">
        <v>165</v>
      </c>
      <c r="R1584" s="9" t="s">
        <v>163</v>
      </c>
      <c r="S1584" s="9" t="s">
        <v>163</v>
      </c>
      <c r="T1584" s="9" t="s">
        <v>163</v>
      </c>
      <c r="U1584" s="9" t="s">
        <v>163</v>
      </c>
      <c r="V1584" s="9" t="s">
        <v>163</v>
      </c>
      <c r="W1584" s="9" t="s">
        <v>163</v>
      </c>
      <c r="X1584" s="9" t="s">
        <v>163</v>
      </c>
    </row>
    <row r="1585" spans="1:24" x14ac:dyDescent="0.2">
      <c r="A1585" s="9">
        <v>426797</v>
      </c>
      <c r="B1585" s="9" t="s">
        <v>157</v>
      </c>
      <c r="C1585" s="9" t="s">
        <v>167</v>
      </c>
      <c r="I1585" s="9" t="s">
        <v>163</v>
      </c>
      <c r="L1585" s="9" t="s">
        <v>167</v>
      </c>
      <c r="N1585" s="9" t="s">
        <v>163</v>
      </c>
      <c r="O1585" s="9" t="s">
        <v>163</v>
      </c>
      <c r="P1585" s="9" t="s">
        <v>163</v>
      </c>
      <c r="Q1585" s="9" t="s">
        <v>163</v>
      </c>
      <c r="R1585" s="9" t="s">
        <v>163</v>
      </c>
      <c r="S1585" s="9" t="s">
        <v>163</v>
      </c>
      <c r="T1585" s="9" t="s">
        <v>163</v>
      </c>
      <c r="U1585" s="9" t="s">
        <v>163</v>
      </c>
      <c r="V1585" s="9" t="s">
        <v>163</v>
      </c>
      <c r="W1585" s="9" t="s">
        <v>163</v>
      </c>
      <c r="X1585" s="9" t="s">
        <v>163</v>
      </c>
    </row>
    <row r="1586" spans="1:24" x14ac:dyDescent="0.2">
      <c r="A1586" s="9">
        <v>426805</v>
      </c>
      <c r="B1586" s="9" t="s">
        <v>157</v>
      </c>
      <c r="H1586" s="9" t="s">
        <v>167</v>
      </c>
      <c r="L1586" s="9" t="s">
        <v>165</v>
      </c>
      <c r="R1586" s="9" t="s">
        <v>165</v>
      </c>
      <c r="S1586" s="9" t="s">
        <v>163</v>
      </c>
      <c r="T1586" s="9" t="s">
        <v>167</v>
      </c>
      <c r="U1586" s="9" t="s">
        <v>167</v>
      </c>
      <c r="V1586" s="9" t="s">
        <v>167</v>
      </c>
    </row>
    <row r="1587" spans="1:24" x14ac:dyDescent="0.2">
      <c r="A1587" s="9">
        <v>426815</v>
      </c>
      <c r="B1587" s="9" t="s">
        <v>157</v>
      </c>
      <c r="G1587" s="9" t="s">
        <v>167</v>
      </c>
      <c r="J1587" s="9" t="s">
        <v>167</v>
      </c>
      <c r="L1587" s="9" t="s">
        <v>167</v>
      </c>
      <c r="N1587" s="9" t="s">
        <v>165</v>
      </c>
      <c r="P1587" s="9" t="s">
        <v>165</v>
      </c>
      <c r="Q1587" s="9" t="s">
        <v>165</v>
      </c>
      <c r="R1587" s="9" t="s">
        <v>165</v>
      </c>
      <c r="T1587" s="9" t="s">
        <v>163</v>
      </c>
      <c r="U1587" s="9" t="s">
        <v>163</v>
      </c>
      <c r="V1587" s="9" t="s">
        <v>163</v>
      </c>
      <c r="W1587" s="9" t="s">
        <v>163</v>
      </c>
      <c r="X1587" s="9" t="s">
        <v>163</v>
      </c>
    </row>
    <row r="1588" spans="1:24" x14ac:dyDescent="0.2">
      <c r="A1588" s="9">
        <v>426816</v>
      </c>
      <c r="B1588" s="9" t="s">
        <v>157</v>
      </c>
      <c r="G1588" s="9" t="s">
        <v>163</v>
      </c>
      <c r="H1588" s="9" t="s">
        <v>163</v>
      </c>
      <c r="J1588" s="9" t="s">
        <v>167</v>
      </c>
      <c r="L1588" s="9" t="s">
        <v>163</v>
      </c>
      <c r="P1588" s="9" t="s">
        <v>167</v>
      </c>
      <c r="R1588" s="9" t="s">
        <v>165</v>
      </c>
      <c r="S1588" s="9" t="s">
        <v>163</v>
      </c>
      <c r="U1588" s="9" t="s">
        <v>167</v>
      </c>
      <c r="V1588" s="9" t="s">
        <v>167</v>
      </c>
      <c r="W1588" s="9" t="s">
        <v>167</v>
      </c>
    </row>
    <row r="1589" spans="1:24" x14ac:dyDescent="0.2">
      <c r="A1589" s="9">
        <v>426819</v>
      </c>
      <c r="B1589" s="9" t="s">
        <v>157</v>
      </c>
      <c r="D1589" s="9" t="s">
        <v>163</v>
      </c>
      <c r="J1589" s="9" t="s">
        <v>163</v>
      </c>
      <c r="K1589" s="9" t="s">
        <v>163</v>
      </c>
      <c r="M1589" s="9" t="s">
        <v>163</v>
      </c>
      <c r="O1589" s="9" t="s">
        <v>163</v>
      </c>
      <c r="P1589" s="9" t="s">
        <v>163</v>
      </c>
      <c r="R1589" s="9" t="s">
        <v>163</v>
      </c>
      <c r="U1589" s="9" t="s">
        <v>163</v>
      </c>
      <c r="V1589" s="9" t="s">
        <v>163</v>
      </c>
      <c r="W1589" s="9" t="s">
        <v>163</v>
      </c>
      <c r="X1589" s="9" t="s">
        <v>163</v>
      </c>
    </row>
    <row r="1590" spans="1:24" x14ac:dyDescent="0.2">
      <c r="A1590" s="9">
        <v>426821</v>
      </c>
      <c r="B1590" s="9" t="s">
        <v>157</v>
      </c>
      <c r="H1590" s="9" t="s">
        <v>167</v>
      </c>
      <c r="L1590" s="9" t="s">
        <v>167</v>
      </c>
      <c r="N1590" s="9" t="s">
        <v>167</v>
      </c>
      <c r="R1590" s="9" t="s">
        <v>163</v>
      </c>
      <c r="S1590" s="9" t="s">
        <v>165</v>
      </c>
      <c r="W1590" s="9" t="s">
        <v>165</v>
      </c>
      <c r="X1590" s="9" t="s">
        <v>165</v>
      </c>
    </row>
    <row r="1591" spans="1:24" x14ac:dyDescent="0.2">
      <c r="A1591" s="9">
        <v>426828</v>
      </c>
      <c r="B1591" s="9" t="s">
        <v>157</v>
      </c>
      <c r="L1591" s="9" t="s">
        <v>163</v>
      </c>
      <c r="N1591" s="9" t="s">
        <v>167</v>
      </c>
      <c r="P1591" s="9" t="s">
        <v>167</v>
      </c>
      <c r="R1591" s="9" t="s">
        <v>167</v>
      </c>
      <c r="T1591" s="9" t="s">
        <v>167</v>
      </c>
      <c r="W1591" s="9" t="s">
        <v>167</v>
      </c>
    </row>
    <row r="1592" spans="1:24" x14ac:dyDescent="0.2">
      <c r="A1592" s="9">
        <v>426832</v>
      </c>
      <c r="B1592" s="9" t="s">
        <v>157</v>
      </c>
      <c r="H1592" s="9" t="s">
        <v>167</v>
      </c>
      <c r="I1592" s="9" t="s">
        <v>165</v>
      </c>
      <c r="L1592" s="9" t="s">
        <v>167</v>
      </c>
      <c r="N1592" s="9" t="s">
        <v>163</v>
      </c>
      <c r="R1592" s="9" t="s">
        <v>163</v>
      </c>
      <c r="S1592" s="9" t="s">
        <v>165</v>
      </c>
      <c r="T1592" s="9" t="s">
        <v>163</v>
      </c>
      <c r="U1592" s="9" t="s">
        <v>163</v>
      </c>
      <c r="V1592" s="9" t="s">
        <v>163</v>
      </c>
      <c r="W1592" s="9" t="s">
        <v>163</v>
      </c>
      <c r="X1592" s="9" t="s">
        <v>163</v>
      </c>
    </row>
    <row r="1593" spans="1:24" x14ac:dyDescent="0.2">
      <c r="A1593" s="9">
        <v>426836</v>
      </c>
      <c r="B1593" s="9" t="s">
        <v>157</v>
      </c>
      <c r="L1593" s="9" t="s">
        <v>167</v>
      </c>
      <c r="Q1593" s="9" t="s">
        <v>167</v>
      </c>
      <c r="R1593" s="9" t="s">
        <v>167</v>
      </c>
      <c r="T1593" s="9" t="s">
        <v>163</v>
      </c>
      <c r="X1593" s="9" t="s">
        <v>167</v>
      </c>
    </row>
    <row r="1594" spans="1:24" x14ac:dyDescent="0.2">
      <c r="A1594" s="9">
        <v>426844</v>
      </c>
      <c r="B1594" s="9" t="s">
        <v>157</v>
      </c>
      <c r="N1594" s="9" t="s">
        <v>165</v>
      </c>
      <c r="P1594" s="9" t="s">
        <v>165</v>
      </c>
      <c r="R1594" s="9" t="s">
        <v>167</v>
      </c>
      <c r="T1594" s="9" t="s">
        <v>165</v>
      </c>
      <c r="U1594" s="9" t="s">
        <v>163</v>
      </c>
      <c r="W1594" s="9" t="s">
        <v>163</v>
      </c>
      <c r="X1594" s="9" t="s">
        <v>165</v>
      </c>
    </row>
    <row r="1595" spans="1:24" x14ac:dyDescent="0.2">
      <c r="A1595" s="9">
        <v>426845</v>
      </c>
      <c r="B1595" s="9" t="s">
        <v>157</v>
      </c>
      <c r="K1595" s="9" t="s">
        <v>163</v>
      </c>
      <c r="L1595" s="9" t="s">
        <v>165</v>
      </c>
      <c r="M1595" s="9" t="s">
        <v>165</v>
      </c>
      <c r="N1595" s="9" t="s">
        <v>165</v>
      </c>
      <c r="R1595" s="9" t="s">
        <v>165</v>
      </c>
      <c r="T1595" s="9" t="s">
        <v>163</v>
      </c>
      <c r="U1595" s="9" t="s">
        <v>163</v>
      </c>
      <c r="W1595" s="9" t="s">
        <v>163</v>
      </c>
    </row>
    <row r="1596" spans="1:24" x14ac:dyDescent="0.2">
      <c r="A1596" s="9">
        <v>426847</v>
      </c>
      <c r="B1596" s="9" t="s">
        <v>157</v>
      </c>
      <c r="H1596" s="9" t="s">
        <v>163</v>
      </c>
      <c r="L1596" s="9" t="s">
        <v>163</v>
      </c>
      <c r="N1596" s="9" t="s">
        <v>165</v>
      </c>
      <c r="P1596" s="9" t="s">
        <v>163</v>
      </c>
      <c r="Q1596" s="9" t="s">
        <v>163</v>
      </c>
      <c r="R1596" s="9" t="s">
        <v>163</v>
      </c>
      <c r="S1596" s="9" t="s">
        <v>163</v>
      </c>
      <c r="T1596" s="9" t="s">
        <v>163</v>
      </c>
      <c r="U1596" s="9" t="s">
        <v>163</v>
      </c>
      <c r="V1596" s="9" t="s">
        <v>163</v>
      </c>
      <c r="W1596" s="9" t="s">
        <v>163</v>
      </c>
      <c r="X1596" s="9" t="s">
        <v>163</v>
      </c>
    </row>
    <row r="1597" spans="1:24" x14ac:dyDescent="0.2">
      <c r="A1597" s="9">
        <v>426848</v>
      </c>
      <c r="B1597" s="9" t="s">
        <v>157</v>
      </c>
      <c r="P1597" s="9" t="s">
        <v>165</v>
      </c>
      <c r="R1597" s="9" t="s">
        <v>163</v>
      </c>
      <c r="S1597" s="9" t="s">
        <v>163</v>
      </c>
      <c r="T1597" s="9" t="s">
        <v>167</v>
      </c>
      <c r="W1597" s="9" t="s">
        <v>167</v>
      </c>
    </row>
    <row r="1598" spans="1:24" x14ac:dyDescent="0.2">
      <c r="A1598" s="9">
        <v>426855</v>
      </c>
      <c r="B1598" s="9" t="s">
        <v>157</v>
      </c>
      <c r="E1598" s="9" t="s">
        <v>167</v>
      </c>
      <c r="J1598" s="9" t="s">
        <v>165</v>
      </c>
      <c r="M1598" s="9" t="s">
        <v>167</v>
      </c>
      <c r="N1598" s="9" t="s">
        <v>167</v>
      </c>
      <c r="R1598" s="9" t="s">
        <v>167</v>
      </c>
      <c r="T1598" s="9" t="s">
        <v>165</v>
      </c>
      <c r="W1598" s="9" t="s">
        <v>165</v>
      </c>
    </row>
    <row r="1599" spans="1:24" x14ac:dyDescent="0.2">
      <c r="A1599" s="9">
        <v>426856</v>
      </c>
      <c r="B1599" s="9" t="s">
        <v>157</v>
      </c>
      <c r="G1599" s="9" t="s">
        <v>163</v>
      </c>
      <c r="K1599" s="9" t="s">
        <v>167</v>
      </c>
      <c r="N1599" s="9" t="s">
        <v>167</v>
      </c>
      <c r="O1599" s="9" t="s">
        <v>165</v>
      </c>
      <c r="P1599" s="9" t="s">
        <v>167</v>
      </c>
      <c r="R1599" s="9" t="s">
        <v>167</v>
      </c>
      <c r="W1599" s="9" t="s">
        <v>163</v>
      </c>
    </row>
    <row r="1600" spans="1:24" x14ac:dyDescent="0.2">
      <c r="A1600" s="9">
        <v>426857</v>
      </c>
      <c r="B1600" s="9" t="s">
        <v>157</v>
      </c>
      <c r="H1600" s="9" t="s">
        <v>167</v>
      </c>
      <c r="K1600" s="9" t="s">
        <v>167</v>
      </c>
      <c r="L1600" s="9" t="s">
        <v>165</v>
      </c>
      <c r="P1600" s="9" t="s">
        <v>167</v>
      </c>
      <c r="Q1600" s="9" t="s">
        <v>167</v>
      </c>
      <c r="R1600" s="9" t="s">
        <v>165</v>
      </c>
      <c r="S1600" s="9" t="s">
        <v>167</v>
      </c>
      <c r="T1600" s="9" t="s">
        <v>165</v>
      </c>
      <c r="U1600" s="9" t="s">
        <v>167</v>
      </c>
      <c r="V1600" s="9" t="s">
        <v>165</v>
      </c>
      <c r="W1600" s="9" t="s">
        <v>167</v>
      </c>
      <c r="X1600" s="9" t="s">
        <v>167</v>
      </c>
    </row>
    <row r="1601" spans="1:24" x14ac:dyDescent="0.2">
      <c r="A1601" s="9">
        <v>426859</v>
      </c>
      <c r="B1601" s="9" t="s">
        <v>157</v>
      </c>
      <c r="D1601" s="9" t="s">
        <v>163</v>
      </c>
      <c r="I1601" s="9" t="s">
        <v>165</v>
      </c>
      <c r="M1601" s="9" t="s">
        <v>163</v>
      </c>
      <c r="N1601" s="9" t="s">
        <v>165</v>
      </c>
      <c r="O1601" s="9" t="s">
        <v>165</v>
      </c>
      <c r="P1601" s="9" t="s">
        <v>163</v>
      </c>
      <c r="Q1601" s="9" t="s">
        <v>165</v>
      </c>
      <c r="R1601" s="9" t="s">
        <v>163</v>
      </c>
      <c r="S1601" s="9" t="s">
        <v>167</v>
      </c>
      <c r="T1601" s="9" t="s">
        <v>163</v>
      </c>
      <c r="U1601" s="9" t="s">
        <v>163</v>
      </c>
      <c r="V1601" s="9" t="s">
        <v>163</v>
      </c>
      <c r="W1601" s="9" t="s">
        <v>163</v>
      </c>
      <c r="X1601" s="9" t="s">
        <v>163</v>
      </c>
    </row>
    <row r="1602" spans="1:24" x14ac:dyDescent="0.2">
      <c r="A1602" s="9">
        <v>426863</v>
      </c>
      <c r="B1602" s="9" t="s">
        <v>157</v>
      </c>
      <c r="E1602" s="9" t="s">
        <v>167</v>
      </c>
      <c r="K1602" s="9" t="s">
        <v>167</v>
      </c>
      <c r="L1602" s="9" t="s">
        <v>167</v>
      </c>
      <c r="T1602" s="9" t="s">
        <v>167</v>
      </c>
      <c r="X1602" s="9" t="s">
        <v>165</v>
      </c>
    </row>
    <row r="1603" spans="1:24" x14ac:dyDescent="0.2">
      <c r="A1603" s="9">
        <v>426868</v>
      </c>
      <c r="B1603" s="9" t="s">
        <v>157</v>
      </c>
      <c r="C1603" s="9" t="s">
        <v>165</v>
      </c>
      <c r="J1603" s="9" t="s">
        <v>165</v>
      </c>
      <c r="L1603" s="9" t="s">
        <v>165</v>
      </c>
      <c r="N1603" s="9" t="s">
        <v>163</v>
      </c>
      <c r="O1603" s="9" t="s">
        <v>163</v>
      </c>
      <c r="P1603" s="9" t="s">
        <v>163</v>
      </c>
      <c r="Q1603" s="9" t="s">
        <v>163</v>
      </c>
      <c r="R1603" s="9" t="s">
        <v>163</v>
      </c>
      <c r="S1603" s="9" t="s">
        <v>163</v>
      </c>
      <c r="T1603" s="9" t="s">
        <v>163</v>
      </c>
      <c r="U1603" s="9" t="s">
        <v>163</v>
      </c>
      <c r="V1603" s="9" t="s">
        <v>163</v>
      </c>
      <c r="W1603" s="9" t="s">
        <v>163</v>
      </c>
      <c r="X1603" s="9" t="s">
        <v>163</v>
      </c>
    </row>
    <row r="1604" spans="1:24" x14ac:dyDescent="0.2">
      <c r="A1604" s="9">
        <v>426876</v>
      </c>
      <c r="B1604" s="9" t="s">
        <v>157</v>
      </c>
      <c r="I1604" s="9" t="s">
        <v>167</v>
      </c>
      <c r="L1604" s="9" t="s">
        <v>167</v>
      </c>
      <c r="N1604" s="9" t="s">
        <v>163</v>
      </c>
      <c r="P1604" s="9" t="s">
        <v>165</v>
      </c>
      <c r="Q1604" s="9" t="s">
        <v>165</v>
      </c>
      <c r="R1604" s="9" t="s">
        <v>163</v>
      </c>
      <c r="T1604" s="9" t="s">
        <v>163</v>
      </c>
      <c r="U1604" s="9" t="s">
        <v>163</v>
      </c>
      <c r="V1604" s="9" t="s">
        <v>163</v>
      </c>
      <c r="W1604" s="9" t="s">
        <v>163</v>
      </c>
      <c r="X1604" s="9" t="s">
        <v>163</v>
      </c>
    </row>
    <row r="1605" spans="1:24" x14ac:dyDescent="0.2">
      <c r="A1605" s="9">
        <v>426883</v>
      </c>
      <c r="B1605" s="9" t="s">
        <v>157</v>
      </c>
      <c r="K1605" s="9" t="s">
        <v>167</v>
      </c>
      <c r="N1605" s="9" t="s">
        <v>167</v>
      </c>
      <c r="P1605" s="9" t="s">
        <v>167</v>
      </c>
      <c r="R1605" s="9" t="s">
        <v>167</v>
      </c>
      <c r="U1605" s="9" t="s">
        <v>163</v>
      </c>
      <c r="V1605" s="9" t="s">
        <v>163</v>
      </c>
      <c r="W1605" s="9" t="s">
        <v>163</v>
      </c>
      <c r="X1605" s="9" t="s">
        <v>163</v>
      </c>
    </row>
    <row r="1606" spans="1:24" x14ac:dyDescent="0.2">
      <c r="A1606" s="9">
        <v>426886</v>
      </c>
      <c r="B1606" s="9" t="s">
        <v>157</v>
      </c>
      <c r="K1606" s="9" t="s">
        <v>167</v>
      </c>
      <c r="L1606" s="9" t="s">
        <v>165</v>
      </c>
      <c r="R1606" s="9" t="s">
        <v>163</v>
      </c>
      <c r="T1606" s="9" t="s">
        <v>165</v>
      </c>
      <c r="U1606" s="9" t="s">
        <v>165</v>
      </c>
      <c r="V1606" s="9" t="s">
        <v>165</v>
      </c>
    </row>
    <row r="1607" spans="1:24" x14ac:dyDescent="0.2">
      <c r="A1607" s="9">
        <v>426892</v>
      </c>
      <c r="B1607" s="9" t="s">
        <v>157</v>
      </c>
      <c r="H1607" s="9" t="s">
        <v>167</v>
      </c>
      <c r="I1607" s="9" t="s">
        <v>167</v>
      </c>
      <c r="J1607" s="9" t="s">
        <v>167</v>
      </c>
      <c r="L1607" s="9" t="s">
        <v>167</v>
      </c>
      <c r="N1607" s="9" t="s">
        <v>167</v>
      </c>
      <c r="P1607" s="9" t="s">
        <v>165</v>
      </c>
      <c r="Q1607" s="9" t="s">
        <v>163</v>
      </c>
      <c r="R1607" s="9" t="s">
        <v>163</v>
      </c>
      <c r="S1607" s="9" t="s">
        <v>163</v>
      </c>
      <c r="T1607" s="9" t="s">
        <v>163</v>
      </c>
      <c r="U1607" s="9" t="s">
        <v>163</v>
      </c>
      <c r="V1607" s="9" t="s">
        <v>163</v>
      </c>
      <c r="W1607" s="9" t="s">
        <v>165</v>
      </c>
      <c r="X1607" s="9" t="s">
        <v>163</v>
      </c>
    </row>
    <row r="1608" spans="1:24" x14ac:dyDescent="0.2">
      <c r="A1608" s="9">
        <v>426893</v>
      </c>
      <c r="B1608" s="9" t="s">
        <v>157</v>
      </c>
      <c r="C1608" s="9" t="s">
        <v>167</v>
      </c>
      <c r="I1608" s="9" t="s">
        <v>167</v>
      </c>
      <c r="N1608" s="9" t="s">
        <v>167</v>
      </c>
      <c r="O1608" s="9" t="s">
        <v>167</v>
      </c>
      <c r="R1608" s="9" t="s">
        <v>165</v>
      </c>
      <c r="S1608" s="9" t="s">
        <v>167</v>
      </c>
      <c r="T1608" s="9" t="s">
        <v>165</v>
      </c>
      <c r="U1608" s="9" t="s">
        <v>165</v>
      </c>
      <c r="V1608" s="9" t="s">
        <v>165</v>
      </c>
      <c r="W1608" s="9" t="s">
        <v>165</v>
      </c>
      <c r="X1608" s="9" t="s">
        <v>165</v>
      </c>
    </row>
    <row r="1609" spans="1:24" x14ac:dyDescent="0.2">
      <c r="A1609" s="9">
        <v>426896</v>
      </c>
      <c r="B1609" s="9" t="s">
        <v>157</v>
      </c>
      <c r="E1609" s="9" t="s">
        <v>167</v>
      </c>
      <c r="I1609" s="9" t="s">
        <v>167</v>
      </c>
      <c r="O1609" s="9" t="s">
        <v>167</v>
      </c>
      <c r="U1609" s="9" t="s">
        <v>167</v>
      </c>
      <c r="V1609" s="9" t="s">
        <v>167</v>
      </c>
      <c r="W1609" s="9" t="s">
        <v>165</v>
      </c>
    </row>
    <row r="1610" spans="1:24" x14ac:dyDescent="0.2">
      <c r="A1610" s="9">
        <v>426898</v>
      </c>
      <c r="B1610" s="9" t="s">
        <v>157</v>
      </c>
      <c r="J1610" s="9" t="s">
        <v>165</v>
      </c>
      <c r="K1610" s="9" t="s">
        <v>167</v>
      </c>
      <c r="L1610" s="9" t="s">
        <v>165</v>
      </c>
      <c r="N1610" s="9" t="s">
        <v>165</v>
      </c>
      <c r="R1610" s="9" t="s">
        <v>163</v>
      </c>
      <c r="T1610" s="9" t="s">
        <v>163</v>
      </c>
      <c r="U1610" s="9" t="s">
        <v>163</v>
      </c>
      <c r="W1610" s="9" t="s">
        <v>163</v>
      </c>
    </row>
    <row r="1611" spans="1:24" x14ac:dyDescent="0.2">
      <c r="A1611" s="9">
        <v>426900</v>
      </c>
      <c r="B1611" s="9" t="s">
        <v>157</v>
      </c>
      <c r="I1611" s="9" t="s">
        <v>167</v>
      </c>
      <c r="K1611" s="9" t="s">
        <v>167</v>
      </c>
      <c r="L1611" s="9" t="s">
        <v>167</v>
      </c>
      <c r="O1611" s="9" t="s">
        <v>167</v>
      </c>
      <c r="P1611" s="9" t="s">
        <v>167</v>
      </c>
      <c r="Q1611" s="9" t="s">
        <v>167</v>
      </c>
      <c r="R1611" s="9" t="s">
        <v>167</v>
      </c>
      <c r="S1611" s="9" t="s">
        <v>167</v>
      </c>
      <c r="T1611" s="9" t="s">
        <v>165</v>
      </c>
      <c r="U1611" s="9" t="s">
        <v>163</v>
      </c>
      <c r="V1611" s="9" t="s">
        <v>163</v>
      </c>
      <c r="W1611" s="9" t="s">
        <v>163</v>
      </c>
      <c r="X1611" s="9" t="s">
        <v>165</v>
      </c>
    </row>
    <row r="1612" spans="1:24" x14ac:dyDescent="0.2">
      <c r="A1612" s="9">
        <v>426903</v>
      </c>
      <c r="B1612" s="9" t="s">
        <v>157</v>
      </c>
      <c r="F1612" s="9" t="s">
        <v>163</v>
      </c>
      <c r="J1612" s="9" t="s">
        <v>163</v>
      </c>
      <c r="K1612" s="9" t="s">
        <v>163</v>
      </c>
      <c r="O1612" s="9" t="s">
        <v>163</v>
      </c>
      <c r="Q1612" s="9" t="s">
        <v>163</v>
      </c>
      <c r="R1612" s="9" t="s">
        <v>163</v>
      </c>
      <c r="S1612" s="9" t="s">
        <v>163</v>
      </c>
      <c r="T1612" s="9" t="s">
        <v>163</v>
      </c>
      <c r="U1612" s="9" t="s">
        <v>163</v>
      </c>
      <c r="V1612" s="9" t="s">
        <v>163</v>
      </c>
      <c r="W1612" s="9" t="s">
        <v>163</v>
      </c>
      <c r="X1612" s="9" t="s">
        <v>163</v>
      </c>
    </row>
    <row r="1613" spans="1:24" x14ac:dyDescent="0.2">
      <c r="A1613" s="9">
        <v>426908</v>
      </c>
      <c r="B1613" s="9" t="s">
        <v>157</v>
      </c>
      <c r="D1613" s="9" t="s">
        <v>167</v>
      </c>
      <c r="L1613" s="9" t="s">
        <v>167</v>
      </c>
      <c r="N1613" s="9" t="s">
        <v>163</v>
      </c>
      <c r="Q1613" s="9" t="s">
        <v>165</v>
      </c>
      <c r="R1613" s="9" t="s">
        <v>163</v>
      </c>
      <c r="W1613" s="9" t="s">
        <v>163</v>
      </c>
      <c r="X1613" s="9" t="s">
        <v>165</v>
      </c>
    </row>
    <row r="1614" spans="1:24" x14ac:dyDescent="0.2">
      <c r="A1614" s="9">
        <v>426909</v>
      </c>
      <c r="B1614" s="9" t="s">
        <v>157</v>
      </c>
      <c r="L1614" s="9" t="s">
        <v>165</v>
      </c>
      <c r="M1614" s="9" t="s">
        <v>163</v>
      </c>
      <c r="N1614" s="9" t="s">
        <v>167</v>
      </c>
      <c r="R1614" s="9" t="s">
        <v>163</v>
      </c>
      <c r="W1614" s="9" t="s">
        <v>163</v>
      </c>
    </row>
    <row r="1615" spans="1:24" x14ac:dyDescent="0.2">
      <c r="A1615" s="9">
        <v>426912</v>
      </c>
      <c r="B1615" s="9" t="s">
        <v>157</v>
      </c>
      <c r="C1615" s="9" t="s">
        <v>167</v>
      </c>
      <c r="I1615" s="9" t="s">
        <v>167</v>
      </c>
      <c r="K1615" s="9" t="s">
        <v>167</v>
      </c>
      <c r="L1615" s="9" t="s">
        <v>165</v>
      </c>
      <c r="P1615" s="9" t="s">
        <v>167</v>
      </c>
      <c r="Q1615" s="9" t="s">
        <v>167</v>
      </c>
      <c r="R1615" s="9" t="s">
        <v>163</v>
      </c>
      <c r="S1615" s="9" t="s">
        <v>167</v>
      </c>
      <c r="T1615" s="9" t="s">
        <v>163</v>
      </c>
      <c r="V1615" s="9" t="s">
        <v>165</v>
      </c>
      <c r="X1615" s="9" t="s">
        <v>165</v>
      </c>
    </row>
    <row r="1616" spans="1:24" x14ac:dyDescent="0.2">
      <c r="A1616" s="9">
        <v>426919</v>
      </c>
      <c r="B1616" s="9" t="s">
        <v>157</v>
      </c>
      <c r="I1616" s="9" t="s">
        <v>167</v>
      </c>
      <c r="K1616" s="9" t="s">
        <v>167</v>
      </c>
      <c r="L1616" s="9" t="s">
        <v>167</v>
      </c>
      <c r="M1616" s="9" t="s">
        <v>167</v>
      </c>
      <c r="N1616" s="9" t="s">
        <v>163</v>
      </c>
      <c r="O1616" s="9" t="s">
        <v>167</v>
      </c>
      <c r="P1616" s="9" t="s">
        <v>163</v>
      </c>
      <c r="Q1616" s="9" t="s">
        <v>163</v>
      </c>
      <c r="R1616" s="9" t="s">
        <v>163</v>
      </c>
      <c r="S1616" s="9" t="s">
        <v>163</v>
      </c>
      <c r="T1616" s="9" t="s">
        <v>163</v>
      </c>
      <c r="U1616" s="9" t="s">
        <v>163</v>
      </c>
      <c r="V1616" s="9" t="s">
        <v>163</v>
      </c>
      <c r="W1616" s="9" t="s">
        <v>163</v>
      </c>
      <c r="X1616" s="9" t="s">
        <v>163</v>
      </c>
    </row>
    <row r="1617" spans="1:24" x14ac:dyDescent="0.2">
      <c r="A1617" s="9">
        <v>426921</v>
      </c>
      <c r="B1617" s="9" t="s">
        <v>157</v>
      </c>
      <c r="D1617" s="9" t="s">
        <v>165</v>
      </c>
      <c r="K1617" s="9" t="s">
        <v>167</v>
      </c>
      <c r="L1617" s="9" t="s">
        <v>165</v>
      </c>
      <c r="N1617" s="9" t="s">
        <v>165</v>
      </c>
      <c r="O1617" s="9" t="s">
        <v>163</v>
      </c>
      <c r="P1617" s="9" t="s">
        <v>165</v>
      </c>
      <c r="Q1617" s="9" t="s">
        <v>165</v>
      </c>
      <c r="R1617" s="9" t="s">
        <v>165</v>
      </c>
      <c r="T1617" s="9" t="s">
        <v>163</v>
      </c>
      <c r="W1617" s="9" t="s">
        <v>163</v>
      </c>
    </row>
    <row r="1618" spans="1:24" x14ac:dyDescent="0.2">
      <c r="A1618" s="9">
        <v>426925</v>
      </c>
      <c r="B1618" s="9" t="s">
        <v>157</v>
      </c>
      <c r="D1618" s="9" t="s">
        <v>165</v>
      </c>
      <c r="K1618" s="9" t="s">
        <v>167</v>
      </c>
      <c r="L1618" s="9" t="s">
        <v>165</v>
      </c>
      <c r="M1618" s="9" t="s">
        <v>163</v>
      </c>
      <c r="N1618" s="9" t="s">
        <v>163</v>
      </c>
      <c r="O1618" s="9" t="s">
        <v>163</v>
      </c>
      <c r="P1618" s="9" t="s">
        <v>163</v>
      </c>
      <c r="Q1618" s="9" t="s">
        <v>163</v>
      </c>
      <c r="R1618" s="9" t="s">
        <v>163</v>
      </c>
      <c r="S1618" s="9" t="s">
        <v>163</v>
      </c>
      <c r="T1618" s="9" t="s">
        <v>163</v>
      </c>
      <c r="U1618" s="9" t="s">
        <v>163</v>
      </c>
      <c r="V1618" s="9" t="s">
        <v>163</v>
      </c>
      <c r="W1618" s="9" t="s">
        <v>163</v>
      </c>
      <c r="X1618" s="9" t="s">
        <v>163</v>
      </c>
    </row>
    <row r="1619" spans="1:24" x14ac:dyDescent="0.2">
      <c r="A1619" s="9">
        <v>426926</v>
      </c>
      <c r="B1619" s="9" t="s">
        <v>157</v>
      </c>
      <c r="L1619" s="9" t="s">
        <v>167</v>
      </c>
      <c r="P1619" s="9" t="s">
        <v>163</v>
      </c>
      <c r="R1619" s="9" t="s">
        <v>163</v>
      </c>
      <c r="U1619" s="9" t="s">
        <v>163</v>
      </c>
      <c r="V1619" s="9" t="s">
        <v>163</v>
      </c>
      <c r="W1619" s="9" t="s">
        <v>163</v>
      </c>
    </row>
    <row r="1620" spans="1:24" x14ac:dyDescent="0.2">
      <c r="A1620" s="9">
        <v>426928</v>
      </c>
      <c r="B1620" s="9" t="s">
        <v>157</v>
      </c>
      <c r="C1620" s="9" t="s">
        <v>165</v>
      </c>
      <c r="G1620" s="9" t="s">
        <v>167</v>
      </c>
      <c r="I1620" s="9" t="s">
        <v>165</v>
      </c>
      <c r="L1620" s="9" t="s">
        <v>165</v>
      </c>
      <c r="N1620" s="9" t="s">
        <v>163</v>
      </c>
      <c r="O1620" s="9" t="s">
        <v>163</v>
      </c>
      <c r="P1620" s="9" t="s">
        <v>163</v>
      </c>
      <c r="Q1620" s="9" t="s">
        <v>163</v>
      </c>
      <c r="R1620" s="9" t="s">
        <v>163</v>
      </c>
      <c r="S1620" s="9" t="s">
        <v>163</v>
      </c>
      <c r="T1620" s="9" t="s">
        <v>163</v>
      </c>
      <c r="U1620" s="9" t="s">
        <v>163</v>
      </c>
      <c r="V1620" s="9" t="s">
        <v>163</v>
      </c>
      <c r="W1620" s="9" t="s">
        <v>163</v>
      </c>
      <c r="X1620" s="9" t="s">
        <v>163</v>
      </c>
    </row>
    <row r="1621" spans="1:24" x14ac:dyDescent="0.2">
      <c r="A1621" s="9">
        <v>426929</v>
      </c>
      <c r="B1621" s="9" t="s">
        <v>157</v>
      </c>
      <c r="F1621" s="9" t="s">
        <v>165</v>
      </c>
      <c r="L1621" s="9" t="s">
        <v>163</v>
      </c>
      <c r="R1621" s="9" t="s">
        <v>163</v>
      </c>
      <c r="T1621" s="9" t="s">
        <v>167</v>
      </c>
      <c r="U1621" s="9" t="s">
        <v>165</v>
      </c>
      <c r="W1621" s="9" t="s">
        <v>165</v>
      </c>
    </row>
    <row r="1622" spans="1:24" x14ac:dyDescent="0.2">
      <c r="A1622" s="9">
        <v>426934</v>
      </c>
      <c r="B1622" s="9" t="s">
        <v>157</v>
      </c>
      <c r="D1622" s="9" t="s">
        <v>165</v>
      </c>
      <c r="G1622" s="9" t="s">
        <v>165</v>
      </c>
      <c r="L1622" s="9" t="s">
        <v>163</v>
      </c>
      <c r="P1622" s="9" t="s">
        <v>165</v>
      </c>
      <c r="Q1622" s="9" t="s">
        <v>165</v>
      </c>
      <c r="R1622" s="9" t="s">
        <v>163</v>
      </c>
      <c r="S1622" s="9" t="s">
        <v>165</v>
      </c>
      <c r="W1622" s="9" t="s">
        <v>165</v>
      </c>
      <c r="X1622" s="9" t="s">
        <v>165</v>
      </c>
    </row>
    <row r="1623" spans="1:24" x14ac:dyDescent="0.2">
      <c r="A1623" s="9">
        <v>426938</v>
      </c>
      <c r="B1623" s="9" t="s">
        <v>157</v>
      </c>
      <c r="J1623" s="9" t="s">
        <v>167</v>
      </c>
      <c r="N1623" s="9" t="s">
        <v>167</v>
      </c>
      <c r="P1623" s="9" t="s">
        <v>167</v>
      </c>
      <c r="Q1623" s="9" t="s">
        <v>165</v>
      </c>
      <c r="R1623" s="9" t="s">
        <v>163</v>
      </c>
      <c r="U1623" s="9" t="s">
        <v>163</v>
      </c>
      <c r="V1623" s="9" t="s">
        <v>167</v>
      </c>
      <c r="W1623" s="9" t="s">
        <v>167</v>
      </c>
    </row>
    <row r="1624" spans="1:24" x14ac:dyDescent="0.2">
      <c r="A1624" s="9">
        <v>426941</v>
      </c>
      <c r="B1624" s="9" t="s">
        <v>157</v>
      </c>
      <c r="H1624" s="9" t="s">
        <v>165</v>
      </c>
      <c r="K1624" s="9" t="s">
        <v>167</v>
      </c>
      <c r="L1624" s="9" t="s">
        <v>163</v>
      </c>
      <c r="N1624" s="9" t="s">
        <v>165</v>
      </c>
      <c r="O1624" s="9" t="s">
        <v>167</v>
      </c>
      <c r="P1624" s="9" t="s">
        <v>165</v>
      </c>
      <c r="Q1624" s="9" t="s">
        <v>167</v>
      </c>
      <c r="R1624" s="9" t="s">
        <v>163</v>
      </c>
      <c r="S1624" s="9" t="s">
        <v>163</v>
      </c>
      <c r="T1624" s="9" t="s">
        <v>163</v>
      </c>
      <c r="U1624" s="9" t="s">
        <v>163</v>
      </c>
      <c r="V1624" s="9" t="s">
        <v>163</v>
      </c>
      <c r="W1624" s="9" t="s">
        <v>167</v>
      </c>
    </row>
    <row r="1625" spans="1:24" x14ac:dyDescent="0.2">
      <c r="A1625" s="9">
        <v>426946</v>
      </c>
      <c r="B1625" s="9" t="s">
        <v>157</v>
      </c>
      <c r="M1625" s="9" t="s">
        <v>163</v>
      </c>
      <c r="N1625" s="9" t="s">
        <v>163</v>
      </c>
      <c r="O1625" s="9" t="s">
        <v>163</v>
      </c>
      <c r="T1625" s="9" t="s">
        <v>163</v>
      </c>
      <c r="U1625" s="9" t="s">
        <v>163</v>
      </c>
      <c r="V1625" s="9" t="s">
        <v>163</v>
      </c>
      <c r="W1625" s="9" t="s">
        <v>163</v>
      </c>
      <c r="X1625" s="9" t="s">
        <v>163</v>
      </c>
    </row>
    <row r="1626" spans="1:24" x14ac:dyDescent="0.2">
      <c r="A1626" s="9">
        <v>426949</v>
      </c>
      <c r="B1626" s="9" t="s">
        <v>157</v>
      </c>
      <c r="G1626" s="9" t="s">
        <v>167</v>
      </c>
      <c r="L1626" s="9" t="s">
        <v>165</v>
      </c>
      <c r="N1626" s="9" t="s">
        <v>165</v>
      </c>
      <c r="P1626" s="9" t="s">
        <v>165</v>
      </c>
      <c r="R1626" s="9" t="s">
        <v>163</v>
      </c>
      <c r="T1626" s="9" t="s">
        <v>163</v>
      </c>
      <c r="U1626" s="9" t="s">
        <v>163</v>
      </c>
      <c r="V1626" s="9" t="s">
        <v>163</v>
      </c>
      <c r="W1626" s="9" t="s">
        <v>163</v>
      </c>
      <c r="X1626" s="9" t="s">
        <v>163</v>
      </c>
    </row>
    <row r="1627" spans="1:24" x14ac:dyDescent="0.2">
      <c r="A1627" s="9">
        <v>426950</v>
      </c>
      <c r="B1627" s="9" t="s">
        <v>157</v>
      </c>
      <c r="D1627" s="9" t="s">
        <v>167</v>
      </c>
      <c r="L1627" s="9" t="s">
        <v>167</v>
      </c>
      <c r="N1627" s="9" t="s">
        <v>165</v>
      </c>
      <c r="P1627" s="9" t="s">
        <v>165</v>
      </c>
      <c r="R1627" s="9" t="s">
        <v>165</v>
      </c>
      <c r="S1627" s="9" t="s">
        <v>165</v>
      </c>
      <c r="T1627" s="9" t="s">
        <v>163</v>
      </c>
      <c r="U1627" s="9" t="s">
        <v>163</v>
      </c>
      <c r="V1627" s="9" t="s">
        <v>163</v>
      </c>
      <c r="W1627" s="9" t="s">
        <v>163</v>
      </c>
      <c r="X1627" s="9" t="s">
        <v>163</v>
      </c>
    </row>
    <row r="1628" spans="1:24" x14ac:dyDescent="0.2">
      <c r="A1628" s="9">
        <v>426952</v>
      </c>
      <c r="B1628" s="9" t="s">
        <v>157</v>
      </c>
      <c r="E1628" s="9" t="s">
        <v>167</v>
      </c>
      <c r="I1628" s="9" t="s">
        <v>167</v>
      </c>
      <c r="J1628" s="9" t="s">
        <v>167</v>
      </c>
      <c r="K1628" s="9" t="s">
        <v>167</v>
      </c>
      <c r="N1628" s="9" t="s">
        <v>165</v>
      </c>
      <c r="O1628" s="9" t="s">
        <v>165</v>
      </c>
      <c r="P1628" s="9" t="s">
        <v>165</v>
      </c>
      <c r="Q1628" s="9" t="s">
        <v>163</v>
      </c>
      <c r="R1628" s="9" t="s">
        <v>163</v>
      </c>
      <c r="S1628" s="9" t="s">
        <v>165</v>
      </c>
      <c r="T1628" s="9" t="s">
        <v>163</v>
      </c>
      <c r="U1628" s="9" t="s">
        <v>163</v>
      </c>
      <c r="V1628" s="9" t="s">
        <v>163</v>
      </c>
      <c r="W1628" s="9" t="s">
        <v>163</v>
      </c>
      <c r="X1628" s="9" t="s">
        <v>163</v>
      </c>
    </row>
    <row r="1629" spans="1:24" x14ac:dyDescent="0.2">
      <c r="A1629" s="9">
        <v>426954</v>
      </c>
      <c r="B1629" s="9" t="s">
        <v>157</v>
      </c>
      <c r="N1629" s="9" t="s">
        <v>163</v>
      </c>
      <c r="O1629" s="9" t="s">
        <v>163</v>
      </c>
      <c r="P1629" s="9" t="s">
        <v>163</v>
      </c>
      <c r="Q1629" s="9" t="s">
        <v>163</v>
      </c>
      <c r="R1629" s="9" t="s">
        <v>163</v>
      </c>
      <c r="S1629" s="9" t="s">
        <v>163</v>
      </c>
      <c r="T1629" s="9" t="s">
        <v>163</v>
      </c>
      <c r="U1629" s="9" t="s">
        <v>163</v>
      </c>
      <c r="V1629" s="9" t="s">
        <v>163</v>
      </c>
      <c r="W1629" s="9" t="s">
        <v>163</v>
      </c>
      <c r="X1629" s="9" t="s">
        <v>163</v>
      </c>
    </row>
    <row r="1630" spans="1:24" x14ac:dyDescent="0.2">
      <c r="A1630" s="9">
        <v>426957</v>
      </c>
      <c r="B1630" s="9" t="s">
        <v>157</v>
      </c>
      <c r="E1630" s="9" t="s">
        <v>167</v>
      </c>
      <c r="K1630" s="9" t="s">
        <v>167</v>
      </c>
      <c r="O1630" s="9" t="s">
        <v>167</v>
      </c>
      <c r="R1630" s="9" t="s">
        <v>165</v>
      </c>
      <c r="U1630" s="9" t="s">
        <v>167</v>
      </c>
      <c r="V1630" s="9" t="s">
        <v>167</v>
      </c>
      <c r="W1630" s="9" t="s">
        <v>167</v>
      </c>
    </row>
    <row r="1631" spans="1:24" x14ac:dyDescent="0.2">
      <c r="A1631" s="9">
        <v>426960</v>
      </c>
      <c r="B1631" s="9" t="s">
        <v>157</v>
      </c>
      <c r="I1631" s="9" t="s">
        <v>165</v>
      </c>
      <c r="N1631" s="9" t="s">
        <v>163</v>
      </c>
      <c r="O1631" s="9" t="s">
        <v>165</v>
      </c>
      <c r="P1631" s="9" t="s">
        <v>163</v>
      </c>
      <c r="Q1631" s="9" t="s">
        <v>165</v>
      </c>
      <c r="R1631" s="9" t="s">
        <v>163</v>
      </c>
      <c r="T1631" s="9" t="s">
        <v>163</v>
      </c>
      <c r="U1631" s="9" t="s">
        <v>163</v>
      </c>
      <c r="V1631" s="9" t="s">
        <v>163</v>
      </c>
      <c r="W1631" s="9" t="s">
        <v>163</v>
      </c>
      <c r="X1631" s="9" t="s">
        <v>163</v>
      </c>
    </row>
    <row r="1632" spans="1:24" x14ac:dyDescent="0.2">
      <c r="A1632" s="9">
        <v>426962</v>
      </c>
      <c r="B1632" s="9" t="s">
        <v>157</v>
      </c>
      <c r="E1632" s="9" t="s">
        <v>163</v>
      </c>
      <c r="J1632" s="9" t="s">
        <v>163</v>
      </c>
      <c r="L1632" s="9" t="s">
        <v>163</v>
      </c>
      <c r="N1632" s="9" t="s">
        <v>165</v>
      </c>
      <c r="O1632" s="9" t="s">
        <v>165</v>
      </c>
      <c r="R1632" s="9" t="s">
        <v>163</v>
      </c>
      <c r="T1632" s="9" t="s">
        <v>163</v>
      </c>
      <c r="U1632" s="9" t="s">
        <v>163</v>
      </c>
      <c r="W1632" s="9" t="s">
        <v>163</v>
      </c>
    </row>
    <row r="1633" spans="1:24" x14ac:dyDescent="0.2">
      <c r="A1633" s="9">
        <v>426966</v>
      </c>
      <c r="B1633" s="9" t="s">
        <v>157</v>
      </c>
      <c r="F1633" s="9" t="s">
        <v>167</v>
      </c>
      <c r="H1633" s="9" t="s">
        <v>167</v>
      </c>
      <c r="K1633" s="9" t="s">
        <v>167</v>
      </c>
      <c r="L1633" s="9" t="s">
        <v>167</v>
      </c>
      <c r="N1633" s="9" t="s">
        <v>165</v>
      </c>
      <c r="O1633" s="9" t="s">
        <v>165</v>
      </c>
      <c r="P1633" s="9" t="s">
        <v>165</v>
      </c>
      <c r="R1633" s="9" t="s">
        <v>163</v>
      </c>
      <c r="T1633" s="9" t="s">
        <v>163</v>
      </c>
      <c r="U1633" s="9" t="s">
        <v>163</v>
      </c>
      <c r="V1633" s="9" t="s">
        <v>163</v>
      </c>
      <c r="W1633" s="9" t="s">
        <v>163</v>
      </c>
      <c r="X1633" s="9" t="s">
        <v>163</v>
      </c>
    </row>
    <row r="1634" spans="1:24" x14ac:dyDescent="0.2">
      <c r="A1634" s="9">
        <v>426968</v>
      </c>
      <c r="B1634" s="9" t="s">
        <v>157</v>
      </c>
      <c r="R1634" s="9" t="s">
        <v>167</v>
      </c>
      <c r="T1634" s="9" t="s">
        <v>163</v>
      </c>
      <c r="U1634" s="9" t="s">
        <v>165</v>
      </c>
      <c r="V1634" s="9" t="s">
        <v>163</v>
      </c>
      <c r="W1634" s="9" t="s">
        <v>163</v>
      </c>
      <c r="X1634" s="9" t="s">
        <v>163</v>
      </c>
    </row>
    <row r="1635" spans="1:24" x14ac:dyDescent="0.2">
      <c r="A1635" s="9">
        <v>426980</v>
      </c>
      <c r="B1635" s="9" t="s">
        <v>157</v>
      </c>
      <c r="E1635" s="9" t="s">
        <v>167</v>
      </c>
      <c r="F1635" s="9" t="s">
        <v>167</v>
      </c>
      <c r="K1635" s="9" t="s">
        <v>165</v>
      </c>
      <c r="L1635" s="9" t="s">
        <v>165</v>
      </c>
      <c r="N1635" s="9" t="s">
        <v>165</v>
      </c>
      <c r="O1635" s="9" t="s">
        <v>165</v>
      </c>
      <c r="P1635" s="9" t="s">
        <v>165</v>
      </c>
      <c r="Q1635" s="9" t="s">
        <v>165</v>
      </c>
      <c r="R1635" s="9" t="s">
        <v>165</v>
      </c>
      <c r="S1635" s="9" t="s">
        <v>165</v>
      </c>
      <c r="T1635" s="9" t="s">
        <v>165</v>
      </c>
      <c r="U1635" s="9" t="s">
        <v>165</v>
      </c>
      <c r="V1635" s="9" t="s">
        <v>165</v>
      </c>
      <c r="W1635" s="9" t="s">
        <v>163</v>
      </c>
      <c r="X1635" s="9" t="s">
        <v>163</v>
      </c>
    </row>
    <row r="1636" spans="1:24" x14ac:dyDescent="0.2">
      <c r="A1636" s="9">
        <v>426981</v>
      </c>
      <c r="B1636" s="9" t="s">
        <v>157</v>
      </c>
      <c r="G1636" s="9" t="s">
        <v>167</v>
      </c>
      <c r="P1636" s="9" t="s">
        <v>167</v>
      </c>
      <c r="S1636" s="9" t="s">
        <v>167</v>
      </c>
      <c r="T1636" s="9" t="s">
        <v>167</v>
      </c>
      <c r="V1636" s="9" t="s">
        <v>167</v>
      </c>
    </row>
    <row r="1637" spans="1:24" x14ac:dyDescent="0.2">
      <c r="A1637" s="9">
        <v>426985</v>
      </c>
      <c r="B1637" s="9" t="s">
        <v>157</v>
      </c>
      <c r="D1637" s="9" t="s">
        <v>167</v>
      </c>
      <c r="K1637" s="9" t="s">
        <v>167</v>
      </c>
      <c r="N1637" s="9" t="s">
        <v>167</v>
      </c>
      <c r="O1637" s="9" t="s">
        <v>167</v>
      </c>
      <c r="P1637" s="9" t="s">
        <v>167</v>
      </c>
      <c r="Q1637" s="9" t="s">
        <v>165</v>
      </c>
      <c r="R1637" s="9" t="s">
        <v>165</v>
      </c>
      <c r="S1637" s="9" t="s">
        <v>167</v>
      </c>
      <c r="T1637" s="9" t="s">
        <v>165</v>
      </c>
      <c r="U1637" s="9" t="s">
        <v>163</v>
      </c>
      <c r="V1637" s="9" t="s">
        <v>163</v>
      </c>
      <c r="W1637" s="9" t="s">
        <v>165</v>
      </c>
      <c r="X1637" s="9" t="s">
        <v>165</v>
      </c>
    </row>
    <row r="1638" spans="1:24" x14ac:dyDescent="0.2">
      <c r="A1638" s="9">
        <v>427002</v>
      </c>
      <c r="B1638" s="9" t="s">
        <v>157</v>
      </c>
      <c r="E1638" s="9" t="s">
        <v>167</v>
      </c>
      <c r="G1638" s="9" t="s">
        <v>167</v>
      </c>
      <c r="L1638" s="9" t="s">
        <v>165</v>
      </c>
      <c r="N1638" s="9" t="s">
        <v>165</v>
      </c>
      <c r="O1638" s="9" t="s">
        <v>165</v>
      </c>
      <c r="P1638" s="9" t="s">
        <v>165</v>
      </c>
      <c r="Q1638" s="9" t="s">
        <v>165</v>
      </c>
      <c r="R1638" s="9" t="s">
        <v>163</v>
      </c>
      <c r="S1638" s="9" t="s">
        <v>165</v>
      </c>
      <c r="T1638" s="9" t="s">
        <v>163</v>
      </c>
      <c r="U1638" s="9" t="s">
        <v>163</v>
      </c>
      <c r="V1638" s="9" t="s">
        <v>163</v>
      </c>
      <c r="W1638" s="9" t="s">
        <v>163</v>
      </c>
      <c r="X1638" s="9" t="s">
        <v>163</v>
      </c>
    </row>
    <row r="1639" spans="1:24" x14ac:dyDescent="0.2">
      <c r="A1639" s="9">
        <v>427005</v>
      </c>
      <c r="B1639" s="9" t="s">
        <v>157</v>
      </c>
      <c r="J1639" s="9" t="s">
        <v>167</v>
      </c>
      <c r="M1639" s="9" t="s">
        <v>165</v>
      </c>
      <c r="N1639" s="9" t="s">
        <v>165</v>
      </c>
      <c r="O1639" s="9" t="s">
        <v>167</v>
      </c>
      <c r="P1639" s="9" t="s">
        <v>165</v>
      </c>
      <c r="Q1639" s="9" t="s">
        <v>167</v>
      </c>
      <c r="R1639" s="9" t="s">
        <v>167</v>
      </c>
      <c r="T1639" s="9" t="s">
        <v>163</v>
      </c>
      <c r="U1639" s="9" t="s">
        <v>163</v>
      </c>
      <c r="V1639" s="9" t="s">
        <v>163</v>
      </c>
      <c r="X1639" s="9" t="s">
        <v>163</v>
      </c>
    </row>
    <row r="1640" spans="1:24" x14ac:dyDescent="0.2">
      <c r="A1640" s="9">
        <v>427009</v>
      </c>
      <c r="B1640" s="9" t="s">
        <v>157</v>
      </c>
      <c r="L1640" s="9" t="s">
        <v>163</v>
      </c>
      <c r="M1640" s="9" t="s">
        <v>167</v>
      </c>
      <c r="N1640" s="9" t="s">
        <v>165</v>
      </c>
      <c r="P1640" s="9" t="s">
        <v>165</v>
      </c>
      <c r="Q1640" s="9" t="s">
        <v>165</v>
      </c>
      <c r="R1640" s="9" t="s">
        <v>165</v>
      </c>
      <c r="S1640" s="9" t="s">
        <v>165</v>
      </c>
      <c r="T1640" s="9" t="s">
        <v>163</v>
      </c>
      <c r="U1640" s="9" t="s">
        <v>163</v>
      </c>
      <c r="V1640" s="9" t="s">
        <v>163</v>
      </c>
      <c r="W1640" s="9" t="s">
        <v>163</v>
      </c>
      <c r="X1640" s="9" t="s">
        <v>163</v>
      </c>
    </row>
    <row r="1641" spans="1:24" x14ac:dyDescent="0.2">
      <c r="A1641" s="9">
        <v>427011</v>
      </c>
      <c r="B1641" s="9" t="s">
        <v>157</v>
      </c>
      <c r="J1641" s="9" t="s">
        <v>167</v>
      </c>
      <c r="K1641" s="9" t="s">
        <v>167</v>
      </c>
      <c r="M1641" s="9" t="s">
        <v>167</v>
      </c>
      <c r="O1641" s="9" t="s">
        <v>165</v>
      </c>
      <c r="R1641" s="9" t="s">
        <v>165</v>
      </c>
      <c r="U1641" s="9" t="s">
        <v>163</v>
      </c>
      <c r="V1641" s="9" t="s">
        <v>163</v>
      </c>
      <c r="W1641" s="9" t="s">
        <v>163</v>
      </c>
    </row>
    <row r="1642" spans="1:24" x14ac:dyDescent="0.2">
      <c r="A1642" s="9">
        <v>427013</v>
      </c>
      <c r="B1642" s="9" t="s">
        <v>157</v>
      </c>
      <c r="K1642" s="9" t="s">
        <v>167</v>
      </c>
      <c r="L1642" s="9" t="s">
        <v>163</v>
      </c>
      <c r="N1642" s="9" t="s">
        <v>165</v>
      </c>
      <c r="R1642" s="9" t="s">
        <v>163</v>
      </c>
      <c r="W1642" s="9" t="s">
        <v>167</v>
      </c>
    </row>
    <row r="1643" spans="1:24" x14ac:dyDescent="0.2">
      <c r="A1643" s="9">
        <v>427025</v>
      </c>
      <c r="B1643" s="9" t="s">
        <v>157</v>
      </c>
      <c r="E1643" s="9" t="s">
        <v>167</v>
      </c>
      <c r="K1643" s="9" t="s">
        <v>167</v>
      </c>
      <c r="P1643" s="9" t="s">
        <v>163</v>
      </c>
      <c r="R1643" s="9" t="s">
        <v>165</v>
      </c>
      <c r="T1643" s="9" t="s">
        <v>165</v>
      </c>
      <c r="U1643" s="9" t="s">
        <v>165</v>
      </c>
      <c r="V1643" s="9" t="s">
        <v>163</v>
      </c>
      <c r="W1643" s="9" t="s">
        <v>165</v>
      </c>
      <c r="X1643" s="9" t="s">
        <v>165</v>
      </c>
    </row>
    <row r="1644" spans="1:24" x14ac:dyDescent="0.2">
      <c r="A1644" s="9">
        <v>427028</v>
      </c>
      <c r="B1644" s="9" t="s">
        <v>157</v>
      </c>
      <c r="G1644" s="9" t="s">
        <v>165</v>
      </c>
      <c r="I1644" s="9" t="s">
        <v>167</v>
      </c>
      <c r="K1644" s="9" t="s">
        <v>167</v>
      </c>
      <c r="N1644" s="9" t="s">
        <v>167</v>
      </c>
      <c r="O1644" s="9" t="s">
        <v>167</v>
      </c>
      <c r="P1644" s="9" t="s">
        <v>167</v>
      </c>
      <c r="Q1644" s="9" t="s">
        <v>167</v>
      </c>
      <c r="R1644" s="9" t="s">
        <v>167</v>
      </c>
      <c r="T1644" s="9" t="s">
        <v>167</v>
      </c>
      <c r="U1644" s="9" t="s">
        <v>167</v>
      </c>
      <c r="V1644" s="9" t="s">
        <v>165</v>
      </c>
      <c r="W1644" s="9" t="s">
        <v>167</v>
      </c>
      <c r="X1644" s="9" t="s">
        <v>167</v>
      </c>
    </row>
    <row r="1645" spans="1:24" x14ac:dyDescent="0.2">
      <c r="A1645" s="9">
        <v>427029</v>
      </c>
      <c r="B1645" s="9" t="s">
        <v>157</v>
      </c>
      <c r="C1645" s="9" t="s">
        <v>167</v>
      </c>
      <c r="H1645" s="9" t="s">
        <v>165</v>
      </c>
      <c r="O1645" s="9" t="s">
        <v>165</v>
      </c>
      <c r="P1645" s="9" t="s">
        <v>165</v>
      </c>
      <c r="T1645" s="9" t="s">
        <v>163</v>
      </c>
      <c r="U1645" s="9" t="s">
        <v>163</v>
      </c>
      <c r="V1645" s="9" t="s">
        <v>163</v>
      </c>
      <c r="W1645" s="9" t="s">
        <v>163</v>
      </c>
      <c r="X1645" s="9" t="s">
        <v>163</v>
      </c>
    </row>
    <row r="1646" spans="1:24" x14ac:dyDescent="0.2">
      <c r="A1646" s="9">
        <v>427030</v>
      </c>
      <c r="B1646" s="9" t="s">
        <v>157</v>
      </c>
      <c r="D1646" s="9" t="s">
        <v>163</v>
      </c>
      <c r="E1646" s="9" t="s">
        <v>165</v>
      </c>
      <c r="J1646" s="9" t="s">
        <v>163</v>
      </c>
      <c r="K1646" s="9" t="s">
        <v>165</v>
      </c>
      <c r="O1646" s="9" t="s">
        <v>163</v>
      </c>
      <c r="R1646" s="9" t="s">
        <v>163</v>
      </c>
      <c r="U1646" s="9" t="s">
        <v>163</v>
      </c>
      <c r="V1646" s="9" t="s">
        <v>163</v>
      </c>
      <c r="W1646" s="9" t="s">
        <v>163</v>
      </c>
    </row>
    <row r="1647" spans="1:24" x14ac:dyDescent="0.2">
      <c r="A1647" s="9">
        <v>427032</v>
      </c>
      <c r="B1647" s="9" t="s">
        <v>157</v>
      </c>
      <c r="D1647" s="9" t="s">
        <v>165</v>
      </c>
      <c r="G1647" s="9" t="s">
        <v>167</v>
      </c>
      <c r="J1647" s="9" t="s">
        <v>165</v>
      </c>
      <c r="K1647" s="9" t="s">
        <v>165</v>
      </c>
      <c r="N1647" s="9" t="s">
        <v>165</v>
      </c>
      <c r="O1647" s="9" t="s">
        <v>163</v>
      </c>
      <c r="P1647" s="9" t="s">
        <v>165</v>
      </c>
      <c r="Q1647" s="9" t="s">
        <v>165</v>
      </c>
      <c r="R1647" s="9" t="s">
        <v>165</v>
      </c>
      <c r="S1647" s="9" t="s">
        <v>163</v>
      </c>
      <c r="T1647" s="9" t="s">
        <v>163</v>
      </c>
      <c r="U1647" s="9" t="s">
        <v>163</v>
      </c>
      <c r="V1647" s="9" t="s">
        <v>163</v>
      </c>
      <c r="W1647" s="9" t="s">
        <v>163</v>
      </c>
      <c r="X1647" s="9" t="s">
        <v>163</v>
      </c>
    </row>
    <row r="1648" spans="1:24" x14ac:dyDescent="0.2">
      <c r="A1648" s="9">
        <v>427035</v>
      </c>
      <c r="B1648" s="9" t="s">
        <v>157</v>
      </c>
      <c r="I1648" s="9" t="s">
        <v>167</v>
      </c>
      <c r="K1648" s="9" t="s">
        <v>167</v>
      </c>
      <c r="P1648" s="9" t="s">
        <v>167</v>
      </c>
      <c r="R1648" s="9" t="s">
        <v>165</v>
      </c>
      <c r="T1648" s="9" t="s">
        <v>167</v>
      </c>
      <c r="U1648" s="9" t="s">
        <v>167</v>
      </c>
      <c r="V1648" s="9" t="s">
        <v>167</v>
      </c>
      <c r="X1648" s="9" t="s">
        <v>165</v>
      </c>
    </row>
    <row r="1649" spans="1:24" x14ac:dyDescent="0.2">
      <c r="A1649" s="9">
        <v>427038</v>
      </c>
      <c r="B1649" s="9" t="s">
        <v>157</v>
      </c>
      <c r="D1649" s="9" t="s">
        <v>167</v>
      </c>
      <c r="E1649" s="9" t="s">
        <v>167</v>
      </c>
      <c r="H1649" s="9" t="s">
        <v>165</v>
      </c>
      <c r="L1649" s="9" t="s">
        <v>165</v>
      </c>
      <c r="N1649" s="9" t="s">
        <v>167</v>
      </c>
      <c r="O1649" s="9" t="s">
        <v>165</v>
      </c>
      <c r="Q1649" s="9" t="s">
        <v>165</v>
      </c>
      <c r="R1649" s="9" t="s">
        <v>165</v>
      </c>
      <c r="S1649" s="9" t="s">
        <v>163</v>
      </c>
      <c r="T1649" s="9" t="s">
        <v>165</v>
      </c>
      <c r="U1649" s="9" t="s">
        <v>163</v>
      </c>
      <c r="V1649" s="9" t="s">
        <v>163</v>
      </c>
      <c r="W1649" s="9" t="s">
        <v>165</v>
      </c>
      <c r="X1649" s="9" t="s">
        <v>165</v>
      </c>
    </row>
    <row r="1650" spans="1:24" x14ac:dyDescent="0.2">
      <c r="A1650" s="9">
        <v>427040</v>
      </c>
      <c r="B1650" s="9" t="s">
        <v>157</v>
      </c>
      <c r="N1650" s="9" t="s">
        <v>167</v>
      </c>
      <c r="P1650" s="9" t="s">
        <v>167</v>
      </c>
      <c r="Q1650" s="9" t="s">
        <v>167</v>
      </c>
      <c r="R1650" s="9" t="s">
        <v>167</v>
      </c>
      <c r="T1650" s="9" t="s">
        <v>167</v>
      </c>
    </row>
    <row r="1651" spans="1:24" x14ac:dyDescent="0.2">
      <c r="A1651" s="9">
        <v>427041</v>
      </c>
      <c r="B1651" s="9" t="s">
        <v>157</v>
      </c>
      <c r="K1651" s="9" t="s">
        <v>167</v>
      </c>
      <c r="N1651" s="9" t="s">
        <v>167</v>
      </c>
      <c r="O1651" s="9" t="s">
        <v>167</v>
      </c>
      <c r="T1651" s="9" t="s">
        <v>163</v>
      </c>
      <c r="U1651" s="9" t="s">
        <v>163</v>
      </c>
      <c r="V1651" s="9" t="s">
        <v>163</v>
      </c>
      <c r="W1651" s="9" t="s">
        <v>163</v>
      </c>
      <c r="X1651" s="9" t="s">
        <v>163</v>
      </c>
    </row>
    <row r="1652" spans="1:24" x14ac:dyDescent="0.2">
      <c r="A1652" s="9">
        <v>427056</v>
      </c>
      <c r="B1652" s="9" t="s">
        <v>157</v>
      </c>
      <c r="H1652" s="9" t="s">
        <v>167</v>
      </c>
      <c r="L1652" s="9" t="s">
        <v>167</v>
      </c>
      <c r="N1652" s="9" t="s">
        <v>165</v>
      </c>
      <c r="R1652" s="9" t="s">
        <v>163</v>
      </c>
      <c r="S1652" s="9" t="s">
        <v>167</v>
      </c>
      <c r="V1652" s="9" t="s">
        <v>167</v>
      </c>
      <c r="W1652" s="9" t="s">
        <v>167</v>
      </c>
    </row>
    <row r="1653" spans="1:24" x14ac:dyDescent="0.2">
      <c r="A1653" s="9">
        <v>427059</v>
      </c>
      <c r="B1653" s="9" t="s">
        <v>157</v>
      </c>
      <c r="K1653" s="9" t="s">
        <v>167</v>
      </c>
      <c r="L1653" s="9" t="s">
        <v>167</v>
      </c>
      <c r="R1653" s="9" t="s">
        <v>167</v>
      </c>
      <c r="U1653" s="9" t="s">
        <v>167</v>
      </c>
      <c r="V1653" s="9" t="s">
        <v>167</v>
      </c>
    </row>
    <row r="1654" spans="1:24" x14ac:dyDescent="0.2">
      <c r="A1654" s="9">
        <v>427061</v>
      </c>
      <c r="B1654" s="9" t="s">
        <v>157</v>
      </c>
      <c r="E1654" s="9" t="s">
        <v>167</v>
      </c>
      <c r="P1654" s="9" t="s">
        <v>167</v>
      </c>
      <c r="Q1654" s="9" t="s">
        <v>167</v>
      </c>
      <c r="R1654" s="9" t="s">
        <v>163</v>
      </c>
      <c r="S1654" s="9" t="s">
        <v>165</v>
      </c>
      <c r="T1654" s="9" t="s">
        <v>165</v>
      </c>
      <c r="U1654" s="9" t="s">
        <v>163</v>
      </c>
      <c r="V1654" s="9" t="s">
        <v>165</v>
      </c>
      <c r="W1654" s="9" t="s">
        <v>167</v>
      </c>
    </row>
    <row r="1655" spans="1:24" x14ac:dyDescent="0.2">
      <c r="A1655" s="9">
        <v>427062</v>
      </c>
      <c r="B1655" s="9" t="s">
        <v>157</v>
      </c>
      <c r="F1655" s="9" t="s">
        <v>167</v>
      </c>
      <c r="K1655" s="9" t="s">
        <v>167</v>
      </c>
      <c r="N1655" s="9" t="s">
        <v>165</v>
      </c>
      <c r="O1655" s="9" t="s">
        <v>165</v>
      </c>
      <c r="P1655" s="9" t="s">
        <v>165</v>
      </c>
      <c r="Q1655" s="9" t="s">
        <v>165</v>
      </c>
      <c r="R1655" s="9" t="s">
        <v>165</v>
      </c>
      <c r="S1655" s="9" t="s">
        <v>165</v>
      </c>
      <c r="T1655" s="9" t="s">
        <v>163</v>
      </c>
      <c r="U1655" s="9" t="s">
        <v>163</v>
      </c>
      <c r="V1655" s="9" t="s">
        <v>163</v>
      </c>
      <c r="W1655" s="9" t="s">
        <v>163</v>
      </c>
      <c r="X1655" s="9" t="s">
        <v>163</v>
      </c>
    </row>
    <row r="1656" spans="1:24" x14ac:dyDescent="0.2">
      <c r="A1656" s="9">
        <v>427066</v>
      </c>
      <c r="B1656" s="9" t="s">
        <v>157</v>
      </c>
      <c r="F1656" s="9" t="s">
        <v>167</v>
      </c>
      <c r="G1656" s="9" t="s">
        <v>165</v>
      </c>
      <c r="K1656" s="9" t="s">
        <v>167</v>
      </c>
      <c r="L1656" s="9" t="s">
        <v>163</v>
      </c>
      <c r="N1656" s="9" t="s">
        <v>165</v>
      </c>
      <c r="P1656" s="9" t="s">
        <v>165</v>
      </c>
      <c r="Q1656" s="9" t="s">
        <v>167</v>
      </c>
      <c r="R1656" s="9" t="s">
        <v>163</v>
      </c>
      <c r="S1656" s="9" t="s">
        <v>163</v>
      </c>
      <c r="W1656" s="9" t="s">
        <v>165</v>
      </c>
      <c r="X1656" s="9" t="s">
        <v>167</v>
      </c>
    </row>
    <row r="1657" spans="1:24" x14ac:dyDescent="0.2">
      <c r="A1657" s="9">
        <v>427068</v>
      </c>
      <c r="B1657" s="9" t="s">
        <v>157</v>
      </c>
      <c r="H1657" s="9" t="s">
        <v>167</v>
      </c>
      <c r="L1657" s="9" t="s">
        <v>165</v>
      </c>
      <c r="N1657" s="9" t="s">
        <v>167</v>
      </c>
      <c r="R1657" s="9" t="s">
        <v>163</v>
      </c>
      <c r="S1657" s="9" t="s">
        <v>163</v>
      </c>
      <c r="T1657" s="9" t="s">
        <v>167</v>
      </c>
      <c r="W1657" s="9" t="s">
        <v>167</v>
      </c>
    </row>
    <row r="1658" spans="1:24" x14ac:dyDescent="0.2">
      <c r="A1658" s="9">
        <v>427080</v>
      </c>
      <c r="B1658" s="9" t="s">
        <v>157</v>
      </c>
      <c r="K1658" s="9" t="s">
        <v>167</v>
      </c>
      <c r="N1658" s="9" t="s">
        <v>163</v>
      </c>
      <c r="O1658" s="9" t="s">
        <v>163</v>
      </c>
      <c r="P1658" s="9" t="s">
        <v>163</v>
      </c>
      <c r="Q1658" s="9" t="s">
        <v>163</v>
      </c>
      <c r="R1658" s="9" t="s">
        <v>163</v>
      </c>
      <c r="T1658" s="9" t="s">
        <v>163</v>
      </c>
      <c r="U1658" s="9" t="s">
        <v>163</v>
      </c>
      <c r="V1658" s="9" t="s">
        <v>163</v>
      </c>
      <c r="W1658" s="9" t="s">
        <v>163</v>
      </c>
      <c r="X1658" s="9" t="s">
        <v>163</v>
      </c>
    </row>
    <row r="1659" spans="1:24" x14ac:dyDescent="0.2">
      <c r="A1659" s="9">
        <v>427083</v>
      </c>
      <c r="B1659" s="9" t="s">
        <v>157</v>
      </c>
      <c r="I1659" s="9" t="s">
        <v>167</v>
      </c>
      <c r="J1659" s="9" t="s">
        <v>167</v>
      </c>
      <c r="K1659" s="9" t="s">
        <v>167</v>
      </c>
      <c r="L1659" s="9" t="s">
        <v>165</v>
      </c>
      <c r="O1659" s="9" t="s">
        <v>167</v>
      </c>
      <c r="P1659" s="9" t="s">
        <v>167</v>
      </c>
      <c r="Q1659" s="9" t="s">
        <v>167</v>
      </c>
      <c r="S1659" s="9" t="s">
        <v>165</v>
      </c>
      <c r="T1659" s="9" t="s">
        <v>167</v>
      </c>
    </row>
    <row r="1660" spans="1:24" x14ac:dyDescent="0.2">
      <c r="A1660" s="9">
        <v>427086</v>
      </c>
      <c r="B1660" s="9" t="s">
        <v>157</v>
      </c>
      <c r="K1660" s="9" t="s">
        <v>165</v>
      </c>
      <c r="L1660" s="9" t="s">
        <v>165</v>
      </c>
      <c r="N1660" s="9" t="s">
        <v>167</v>
      </c>
      <c r="P1660" s="9" t="s">
        <v>167</v>
      </c>
      <c r="Q1660" s="9" t="s">
        <v>167</v>
      </c>
      <c r="R1660" s="9" t="s">
        <v>165</v>
      </c>
      <c r="S1660" s="9" t="s">
        <v>167</v>
      </c>
      <c r="T1660" s="9" t="s">
        <v>165</v>
      </c>
      <c r="U1660" s="9" t="s">
        <v>165</v>
      </c>
      <c r="V1660" s="9" t="s">
        <v>165</v>
      </c>
      <c r="W1660" s="9" t="s">
        <v>165</v>
      </c>
      <c r="X1660" s="9" t="s">
        <v>165</v>
      </c>
    </row>
    <row r="1661" spans="1:24" x14ac:dyDescent="0.2">
      <c r="A1661" s="9">
        <v>427087</v>
      </c>
      <c r="B1661" s="9" t="s">
        <v>157</v>
      </c>
      <c r="L1661" s="9" t="s">
        <v>163</v>
      </c>
      <c r="N1661" s="9" t="s">
        <v>167</v>
      </c>
      <c r="R1661" s="9" t="s">
        <v>163</v>
      </c>
      <c r="S1661" s="9" t="s">
        <v>165</v>
      </c>
      <c r="W1661" s="9" t="s">
        <v>167</v>
      </c>
    </row>
    <row r="1662" spans="1:24" x14ac:dyDescent="0.2">
      <c r="A1662" s="9">
        <v>427089</v>
      </c>
      <c r="B1662" s="9" t="s">
        <v>157</v>
      </c>
      <c r="I1662" s="9" t="s">
        <v>165</v>
      </c>
      <c r="L1662" s="9" t="s">
        <v>165</v>
      </c>
      <c r="M1662" s="9" t="s">
        <v>165</v>
      </c>
      <c r="N1662" s="9" t="s">
        <v>165</v>
      </c>
      <c r="O1662" s="9" t="s">
        <v>165</v>
      </c>
      <c r="P1662" s="9" t="s">
        <v>163</v>
      </c>
      <c r="Q1662" s="9" t="s">
        <v>163</v>
      </c>
      <c r="R1662" s="9" t="s">
        <v>163</v>
      </c>
      <c r="S1662" s="9" t="s">
        <v>163</v>
      </c>
      <c r="T1662" s="9" t="s">
        <v>163</v>
      </c>
      <c r="U1662" s="9" t="s">
        <v>163</v>
      </c>
      <c r="V1662" s="9" t="s">
        <v>163</v>
      </c>
      <c r="W1662" s="9" t="s">
        <v>163</v>
      </c>
      <c r="X1662" s="9" t="s">
        <v>163</v>
      </c>
    </row>
    <row r="1663" spans="1:24" x14ac:dyDescent="0.2">
      <c r="A1663" s="9">
        <v>427100</v>
      </c>
      <c r="B1663" s="9" t="s">
        <v>157</v>
      </c>
      <c r="J1663" s="9" t="s">
        <v>167</v>
      </c>
      <c r="N1663" s="9" t="s">
        <v>167</v>
      </c>
      <c r="P1663" s="9" t="s">
        <v>167</v>
      </c>
      <c r="Q1663" s="9" t="s">
        <v>167</v>
      </c>
      <c r="T1663" s="9" t="s">
        <v>165</v>
      </c>
      <c r="U1663" s="9" t="s">
        <v>163</v>
      </c>
      <c r="V1663" s="9" t="s">
        <v>167</v>
      </c>
    </row>
    <row r="1664" spans="1:24" x14ac:dyDescent="0.2">
      <c r="A1664" s="9">
        <v>427103</v>
      </c>
      <c r="B1664" s="9" t="s">
        <v>157</v>
      </c>
      <c r="E1664" s="9" t="s">
        <v>167</v>
      </c>
      <c r="K1664" s="9" t="s">
        <v>167</v>
      </c>
      <c r="O1664" s="9" t="s">
        <v>165</v>
      </c>
      <c r="R1664" s="9" t="s">
        <v>165</v>
      </c>
      <c r="T1664" s="9" t="s">
        <v>163</v>
      </c>
      <c r="U1664" s="9" t="s">
        <v>163</v>
      </c>
      <c r="W1664" s="9" t="s">
        <v>163</v>
      </c>
    </row>
    <row r="1665" spans="1:24" x14ac:dyDescent="0.2">
      <c r="A1665" s="9">
        <v>427109</v>
      </c>
      <c r="B1665" s="9" t="s">
        <v>157</v>
      </c>
      <c r="C1665" s="9" t="s">
        <v>167</v>
      </c>
      <c r="I1665" s="9" t="s">
        <v>165</v>
      </c>
      <c r="J1665" s="9" t="s">
        <v>163</v>
      </c>
      <c r="L1665" s="9" t="s">
        <v>163</v>
      </c>
      <c r="N1665" s="9" t="s">
        <v>163</v>
      </c>
      <c r="O1665" s="9" t="s">
        <v>163</v>
      </c>
      <c r="P1665" s="9" t="s">
        <v>163</v>
      </c>
      <c r="Q1665" s="9" t="s">
        <v>163</v>
      </c>
      <c r="R1665" s="9" t="s">
        <v>163</v>
      </c>
      <c r="S1665" s="9" t="s">
        <v>163</v>
      </c>
      <c r="T1665" s="9" t="s">
        <v>163</v>
      </c>
      <c r="U1665" s="9" t="s">
        <v>163</v>
      </c>
      <c r="V1665" s="9" t="s">
        <v>163</v>
      </c>
      <c r="W1665" s="9" t="s">
        <v>163</v>
      </c>
      <c r="X1665" s="9" t="s">
        <v>163</v>
      </c>
    </row>
    <row r="1666" spans="1:24" x14ac:dyDescent="0.2">
      <c r="A1666" s="9">
        <v>427115</v>
      </c>
      <c r="B1666" s="9" t="s">
        <v>157</v>
      </c>
      <c r="I1666" s="9" t="s">
        <v>167</v>
      </c>
      <c r="N1666" s="9" t="s">
        <v>167</v>
      </c>
      <c r="P1666" s="9" t="s">
        <v>167</v>
      </c>
      <c r="R1666" s="9" t="s">
        <v>167</v>
      </c>
      <c r="U1666" s="9" t="s">
        <v>167</v>
      </c>
      <c r="V1666" s="9" t="s">
        <v>167</v>
      </c>
    </row>
    <row r="1667" spans="1:24" x14ac:dyDescent="0.2">
      <c r="A1667" s="9">
        <v>427118</v>
      </c>
      <c r="B1667" s="9" t="s">
        <v>157</v>
      </c>
      <c r="I1667" s="9" t="s">
        <v>167</v>
      </c>
      <c r="J1667" s="9" t="s">
        <v>167</v>
      </c>
      <c r="K1667" s="9" t="s">
        <v>167</v>
      </c>
      <c r="O1667" s="9" t="s">
        <v>167</v>
      </c>
      <c r="R1667" s="9" t="s">
        <v>165</v>
      </c>
      <c r="U1667" s="9" t="s">
        <v>163</v>
      </c>
      <c r="V1667" s="9" t="s">
        <v>165</v>
      </c>
      <c r="W1667" s="9" t="s">
        <v>167</v>
      </c>
    </row>
    <row r="1668" spans="1:24" x14ac:dyDescent="0.2">
      <c r="A1668" s="9">
        <v>427120</v>
      </c>
      <c r="B1668" s="9" t="s">
        <v>157</v>
      </c>
      <c r="G1668" s="9" t="s">
        <v>165</v>
      </c>
      <c r="J1668" s="9" t="s">
        <v>165</v>
      </c>
      <c r="K1668" s="9" t="s">
        <v>163</v>
      </c>
      <c r="L1668" s="9" t="s">
        <v>167</v>
      </c>
      <c r="N1668" s="9" t="s">
        <v>165</v>
      </c>
      <c r="O1668" s="9" t="s">
        <v>163</v>
      </c>
      <c r="P1668" s="9" t="s">
        <v>165</v>
      </c>
      <c r="Q1668" s="9" t="s">
        <v>163</v>
      </c>
      <c r="R1668" s="9" t="s">
        <v>163</v>
      </c>
      <c r="T1668" s="9" t="s">
        <v>163</v>
      </c>
      <c r="U1668" s="9" t="s">
        <v>163</v>
      </c>
      <c r="V1668" s="9" t="s">
        <v>163</v>
      </c>
    </row>
    <row r="1669" spans="1:24" x14ac:dyDescent="0.2">
      <c r="A1669" s="9">
        <v>427124</v>
      </c>
      <c r="B1669" s="9" t="s">
        <v>157</v>
      </c>
      <c r="Q1669" s="9" t="s">
        <v>163</v>
      </c>
      <c r="T1669" s="9" t="s">
        <v>163</v>
      </c>
      <c r="U1669" s="9" t="s">
        <v>163</v>
      </c>
      <c r="V1669" s="9" t="s">
        <v>163</v>
      </c>
      <c r="W1669" s="9" t="s">
        <v>163</v>
      </c>
      <c r="X1669" s="9" t="s">
        <v>163</v>
      </c>
    </row>
    <row r="1670" spans="1:24" x14ac:dyDescent="0.2">
      <c r="A1670" s="9">
        <v>427126</v>
      </c>
      <c r="B1670" s="9" t="s">
        <v>157</v>
      </c>
      <c r="D1670" s="9" t="s">
        <v>163</v>
      </c>
      <c r="G1670" s="9" t="s">
        <v>163</v>
      </c>
      <c r="J1670" s="9" t="s">
        <v>165</v>
      </c>
      <c r="L1670" s="9" t="s">
        <v>165</v>
      </c>
      <c r="N1670" s="9" t="s">
        <v>165</v>
      </c>
      <c r="O1670" s="9" t="s">
        <v>165</v>
      </c>
      <c r="P1670" s="9" t="s">
        <v>165</v>
      </c>
      <c r="Q1670" s="9" t="s">
        <v>165</v>
      </c>
      <c r="R1670" s="9" t="s">
        <v>165</v>
      </c>
      <c r="S1670" s="9" t="s">
        <v>165</v>
      </c>
      <c r="T1670" s="9" t="s">
        <v>163</v>
      </c>
      <c r="U1670" s="9" t="s">
        <v>163</v>
      </c>
      <c r="V1670" s="9" t="s">
        <v>163</v>
      </c>
      <c r="W1670" s="9" t="s">
        <v>163</v>
      </c>
      <c r="X1670" s="9" t="s">
        <v>163</v>
      </c>
    </row>
    <row r="1671" spans="1:24" x14ac:dyDescent="0.2">
      <c r="A1671" s="9">
        <v>427132</v>
      </c>
      <c r="B1671" s="9" t="s">
        <v>157</v>
      </c>
      <c r="P1671" s="9" t="s">
        <v>165</v>
      </c>
      <c r="T1671" s="9" t="s">
        <v>163</v>
      </c>
      <c r="U1671" s="9" t="s">
        <v>163</v>
      </c>
      <c r="V1671" s="9" t="s">
        <v>163</v>
      </c>
      <c r="W1671" s="9" t="s">
        <v>163</v>
      </c>
      <c r="X1671" s="9" t="s">
        <v>163</v>
      </c>
    </row>
    <row r="1672" spans="1:24" x14ac:dyDescent="0.2">
      <c r="A1672" s="9">
        <v>427133</v>
      </c>
      <c r="B1672" s="9" t="s">
        <v>157</v>
      </c>
      <c r="J1672" s="9" t="s">
        <v>165</v>
      </c>
      <c r="K1672" s="9" t="s">
        <v>167</v>
      </c>
      <c r="M1672" s="9" t="s">
        <v>165</v>
      </c>
      <c r="N1672" s="9" t="s">
        <v>165</v>
      </c>
      <c r="P1672" s="9" t="s">
        <v>165</v>
      </c>
      <c r="Q1672" s="9" t="s">
        <v>165</v>
      </c>
      <c r="R1672" s="9" t="s">
        <v>163</v>
      </c>
      <c r="S1672" s="9" t="s">
        <v>165</v>
      </c>
      <c r="T1672" s="9" t="s">
        <v>163</v>
      </c>
      <c r="U1672" s="9" t="s">
        <v>163</v>
      </c>
      <c r="V1672" s="9" t="s">
        <v>163</v>
      </c>
      <c r="W1672" s="9" t="s">
        <v>163</v>
      </c>
      <c r="X1672" s="9" t="s">
        <v>163</v>
      </c>
    </row>
    <row r="1673" spans="1:24" x14ac:dyDescent="0.2">
      <c r="A1673" s="9">
        <v>427139</v>
      </c>
      <c r="B1673" s="9" t="s">
        <v>157</v>
      </c>
      <c r="J1673" s="9" t="s">
        <v>165</v>
      </c>
      <c r="L1673" s="9" t="s">
        <v>163</v>
      </c>
      <c r="R1673" s="9" t="s">
        <v>163</v>
      </c>
      <c r="S1673" s="9" t="s">
        <v>165</v>
      </c>
      <c r="T1673" s="9" t="s">
        <v>163</v>
      </c>
      <c r="U1673" s="9" t="s">
        <v>163</v>
      </c>
      <c r="V1673" s="9" t="s">
        <v>163</v>
      </c>
      <c r="W1673" s="9" t="s">
        <v>163</v>
      </c>
      <c r="X1673" s="9" t="s">
        <v>163</v>
      </c>
    </row>
    <row r="1674" spans="1:24" x14ac:dyDescent="0.2">
      <c r="A1674" s="9">
        <v>427144</v>
      </c>
      <c r="B1674" s="9" t="s">
        <v>157</v>
      </c>
      <c r="N1674" s="9" t="s">
        <v>165</v>
      </c>
      <c r="T1674" s="9" t="s">
        <v>163</v>
      </c>
      <c r="U1674" s="9" t="s">
        <v>163</v>
      </c>
      <c r="V1674" s="9" t="s">
        <v>163</v>
      </c>
      <c r="W1674" s="9" t="s">
        <v>163</v>
      </c>
      <c r="X1674" s="9" t="s">
        <v>163</v>
      </c>
    </row>
    <row r="1675" spans="1:24" x14ac:dyDescent="0.2">
      <c r="A1675" s="9">
        <v>427145</v>
      </c>
      <c r="B1675" s="9" t="s">
        <v>157</v>
      </c>
      <c r="E1675" s="9" t="s">
        <v>165</v>
      </c>
      <c r="F1675" s="9" t="s">
        <v>163</v>
      </c>
      <c r="N1675" s="9" t="s">
        <v>165</v>
      </c>
      <c r="P1675" s="9" t="s">
        <v>163</v>
      </c>
      <c r="T1675" s="9" t="s">
        <v>163</v>
      </c>
      <c r="U1675" s="9" t="s">
        <v>163</v>
      </c>
      <c r="V1675" s="9" t="s">
        <v>163</v>
      </c>
      <c r="W1675" s="9" t="s">
        <v>163</v>
      </c>
      <c r="X1675" s="9" t="s">
        <v>163</v>
      </c>
    </row>
    <row r="1676" spans="1:24" x14ac:dyDescent="0.2">
      <c r="A1676" s="9">
        <v>427151</v>
      </c>
      <c r="B1676" s="9" t="s">
        <v>157</v>
      </c>
      <c r="G1676" s="9" t="s">
        <v>167</v>
      </c>
      <c r="I1676" s="9" t="s">
        <v>167</v>
      </c>
      <c r="J1676" s="9" t="s">
        <v>167</v>
      </c>
      <c r="L1676" s="9" t="s">
        <v>163</v>
      </c>
      <c r="N1676" s="9" t="s">
        <v>165</v>
      </c>
      <c r="P1676" s="9" t="s">
        <v>165</v>
      </c>
      <c r="Q1676" s="9" t="s">
        <v>165</v>
      </c>
      <c r="R1676" s="9" t="s">
        <v>163</v>
      </c>
      <c r="S1676" s="9" t="s">
        <v>163</v>
      </c>
      <c r="T1676" s="9" t="s">
        <v>163</v>
      </c>
      <c r="U1676" s="9" t="s">
        <v>163</v>
      </c>
      <c r="V1676" s="9" t="s">
        <v>163</v>
      </c>
      <c r="W1676" s="9" t="s">
        <v>163</v>
      </c>
      <c r="X1676" s="9" t="s">
        <v>163</v>
      </c>
    </row>
    <row r="1677" spans="1:24" x14ac:dyDescent="0.2">
      <c r="A1677" s="9">
        <v>427152</v>
      </c>
      <c r="B1677" s="9" t="s">
        <v>157</v>
      </c>
      <c r="H1677" s="9" t="s">
        <v>167</v>
      </c>
      <c r="K1677" s="9" t="s">
        <v>165</v>
      </c>
      <c r="L1677" s="9" t="s">
        <v>167</v>
      </c>
      <c r="N1677" s="9" t="s">
        <v>165</v>
      </c>
      <c r="R1677" s="9" t="s">
        <v>163</v>
      </c>
      <c r="S1677" s="9" t="s">
        <v>163</v>
      </c>
      <c r="T1677" s="9" t="s">
        <v>163</v>
      </c>
      <c r="U1677" s="9" t="s">
        <v>163</v>
      </c>
      <c r="V1677" s="9" t="s">
        <v>163</v>
      </c>
      <c r="W1677" s="9" t="s">
        <v>163</v>
      </c>
      <c r="X1677" s="9" t="s">
        <v>163</v>
      </c>
    </row>
    <row r="1678" spans="1:24" x14ac:dyDescent="0.2">
      <c r="A1678" s="9">
        <v>427156</v>
      </c>
      <c r="B1678" s="9" t="s">
        <v>157</v>
      </c>
      <c r="D1678" s="9" t="s">
        <v>165</v>
      </c>
      <c r="I1678" s="9" t="s">
        <v>163</v>
      </c>
      <c r="L1678" s="9" t="s">
        <v>165</v>
      </c>
      <c r="N1678" s="9" t="s">
        <v>165</v>
      </c>
      <c r="T1678" s="9" t="s">
        <v>163</v>
      </c>
      <c r="U1678" s="9" t="s">
        <v>163</v>
      </c>
      <c r="V1678" s="9" t="s">
        <v>163</v>
      </c>
      <c r="W1678" s="9" t="s">
        <v>163</v>
      </c>
      <c r="X1678" s="9" t="s">
        <v>163</v>
      </c>
    </row>
    <row r="1679" spans="1:24" x14ac:dyDescent="0.2">
      <c r="A1679" s="9">
        <v>427162</v>
      </c>
      <c r="B1679" s="9" t="s">
        <v>157</v>
      </c>
      <c r="N1679" s="9" t="s">
        <v>165</v>
      </c>
      <c r="R1679" s="9" t="s">
        <v>163</v>
      </c>
      <c r="T1679" s="9" t="s">
        <v>163</v>
      </c>
      <c r="U1679" s="9" t="s">
        <v>163</v>
      </c>
      <c r="V1679" s="9" t="s">
        <v>163</v>
      </c>
      <c r="W1679" s="9" t="s">
        <v>163</v>
      </c>
      <c r="X1679" s="9" t="s">
        <v>163</v>
      </c>
    </row>
    <row r="1680" spans="1:24" x14ac:dyDescent="0.2">
      <c r="A1680" s="9">
        <v>427164</v>
      </c>
      <c r="B1680" s="9" t="s">
        <v>157</v>
      </c>
      <c r="L1680" s="9" t="s">
        <v>165</v>
      </c>
      <c r="P1680" s="9" t="s">
        <v>163</v>
      </c>
      <c r="R1680" s="9" t="s">
        <v>163</v>
      </c>
      <c r="T1680" s="9" t="s">
        <v>163</v>
      </c>
      <c r="U1680" s="9" t="s">
        <v>163</v>
      </c>
      <c r="V1680" s="9" t="s">
        <v>163</v>
      </c>
      <c r="W1680" s="9" t="s">
        <v>163</v>
      </c>
      <c r="X1680" s="9" t="s">
        <v>163</v>
      </c>
    </row>
    <row r="1681" spans="1:24" x14ac:dyDescent="0.2">
      <c r="A1681" s="9">
        <v>427166</v>
      </c>
      <c r="B1681" s="9" t="s">
        <v>157</v>
      </c>
      <c r="L1681" s="9" t="s">
        <v>163</v>
      </c>
      <c r="O1681" s="9" t="s">
        <v>163</v>
      </c>
      <c r="P1681" s="9" t="s">
        <v>165</v>
      </c>
      <c r="R1681" s="9" t="s">
        <v>163</v>
      </c>
      <c r="T1681" s="9" t="s">
        <v>163</v>
      </c>
      <c r="U1681" s="9" t="s">
        <v>163</v>
      </c>
      <c r="V1681" s="9" t="s">
        <v>163</v>
      </c>
      <c r="W1681" s="9" t="s">
        <v>163</v>
      </c>
      <c r="X1681" s="9" t="s">
        <v>163</v>
      </c>
    </row>
    <row r="1682" spans="1:24" x14ac:dyDescent="0.2">
      <c r="A1682" s="9">
        <v>427171</v>
      </c>
      <c r="B1682" s="9" t="s">
        <v>157</v>
      </c>
      <c r="E1682" s="9" t="s">
        <v>167</v>
      </c>
      <c r="H1682" s="9" t="s">
        <v>163</v>
      </c>
      <c r="L1682" s="9" t="s">
        <v>163</v>
      </c>
      <c r="N1682" s="9" t="s">
        <v>165</v>
      </c>
      <c r="O1682" s="9" t="s">
        <v>165</v>
      </c>
      <c r="P1682" s="9" t="s">
        <v>165</v>
      </c>
      <c r="Q1682" s="9" t="s">
        <v>165</v>
      </c>
      <c r="R1682" s="9" t="s">
        <v>165</v>
      </c>
      <c r="T1682" s="9" t="s">
        <v>163</v>
      </c>
      <c r="U1682" s="9" t="s">
        <v>163</v>
      </c>
      <c r="V1682" s="9" t="s">
        <v>163</v>
      </c>
      <c r="W1682" s="9" t="s">
        <v>163</v>
      </c>
      <c r="X1682" s="9" t="s">
        <v>163</v>
      </c>
    </row>
    <row r="1683" spans="1:24" x14ac:dyDescent="0.2">
      <c r="A1683" s="9">
        <v>427173</v>
      </c>
      <c r="B1683" s="9" t="s">
        <v>157</v>
      </c>
      <c r="L1683" s="9" t="s">
        <v>165</v>
      </c>
      <c r="N1683" s="9" t="s">
        <v>165</v>
      </c>
      <c r="S1683" s="9" t="s">
        <v>165</v>
      </c>
      <c r="T1683" s="9" t="s">
        <v>163</v>
      </c>
      <c r="U1683" s="9" t="s">
        <v>163</v>
      </c>
      <c r="V1683" s="9" t="s">
        <v>163</v>
      </c>
      <c r="W1683" s="9" t="s">
        <v>163</v>
      </c>
      <c r="X1683" s="9" t="s">
        <v>163</v>
      </c>
    </row>
    <row r="1684" spans="1:24" x14ac:dyDescent="0.2">
      <c r="A1684" s="9">
        <v>427174</v>
      </c>
      <c r="B1684" s="9" t="s">
        <v>157</v>
      </c>
      <c r="T1684" s="9" t="s">
        <v>163</v>
      </c>
      <c r="U1684" s="9" t="s">
        <v>163</v>
      </c>
      <c r="V1684" s="9" t="s">
        <v>163</v>
      </c>
      <c r="W1684" s="9" t="s">
        <v>163</v>
      </c>
      <c r="X1684" s="9" t="s">
        <v>163</v>
      </c>
    </row>
    <row r="1685" spans="1:24" x14ac:dyDescent="0.2">
      <c r="A1685" s="9">
        <v>427175</v>
      </c>
      <c r="B1685" s="9" t="s">
        <v>157</v>
      </c>
      <c r="L1685" s="9" t="s">
        <v>167</v>
      </c>
      <c r="N1685" s="9" t="s">
        <v>165</v>
      </c>
      <c r="T1685" s="9" t="s">
        <v>163</v>
      </c>
      <c r="U1685" s="9" t="s">
        <v>163</v>
      </c>
      <c r="V1685" s="9" t="s">
        <v>163</v>
      </c>
      <c r="W1685" s="9" t="s">
        <v>163</v>
      </c>
      <c r="X1685" s="9" t="s">
        <v>163</v>
      </c>
    </row>
    <row r="1686" spans="1:24" x14ac:dyDescent="0.2">
      <c r="A1686" s="9">
        <v>427178</v>
      </c>
      <c r="B1686" s="9" t="s">
        <v>157</v>
      </c>
      <c r="L1686" s="9" t="s">
        <v>165</v>
      </c>
      <c r="N1686" s="9" t="s">
        <v>165</v>
      </c>
      <c r="O1686" s="9" t="s">
        <v>163</v>
      </c>
      <c r="T1686" s="9" t="s">
        <v>163</v>
      </c>
      <c r="U1686" s="9" t="s">
        <v>163</v>
      </c>
      <c r="V1686" s="9" t="s">
        <v>163</v>
      </c>
      <c r="W1686" s="9" t="s">
        <v>163</v>
      </c>
      <c r="X1686" s="9" t="s">
        <v>163</v>
      </c>
    </row>
    <row r="1687" spans="1:24" x14ac:dyDescent="0.2">
      <c r="A1687" s="9">
        <v>427180</v>
      </c>
      <c r="B1687" s="9" t="s">
        <v>157</v>
      </c>
      <c r="G1687" s="9" t="s">
        <v>163</v>
      </c>
      <c r="L1687" s="9" t="s">
        <v>165</v>
      </c>
      <c r="N1687" s="9" t="s">
        <v>165</v>
      </c>
      <c r="R1687" s="9" t="s">
        <v>163</v>
      </c>
      <c r="S1687" s="9" t="s">
        <v>165</v>
      </c>
      <c r="T1687" s="9" t="s">
        <v>163</v>
      </c>
      <c r="U1687" s="9" t="s">
        <v>163</v>
      </c>
      <c r="V1687" s="9" t="s">
        <v>163</v>
      </c>
      <c r="W1687" s="9" t="s">
        <v>163</v>
      </c>
      <c r="X1687" s="9" t="s">
        <v>163</v>
      </c>
    </row>
    <row r="1688" spans="1:24" x14ac:dyDescent="0.2">
      <c r="A1688" s="9">
        <v>427184</v>
      </c>
      <c r="B1688" s="9" t="s">
        <v>157</v>
      </c>
      <c r="G1688" s="9" t="s">
        <v>167</v>
      </c>
      <c r="L1688" s="9" t="s">
        <v>165</v>
      </c>
      <c r="M1688" s="9" t="s">
        <v>165</v>
      </c>
      <c r="O1688" s="9" t="s">
        <v>165</v>
      </c>
      <c r="P1688" s="9" t="s">
        <v>165</v>
      </c>
      <c r="Q1688" s="9" t="s">
        <v>165</v>
      </c>
      <c r="R1688" s="9" t="s">
        <v>165</v>
      </c>
      <c r="S1688" s="9" t="s">
        <v>165</v>
      </c>
      <c r="T1688" s="9" t="s">
        <v>163</v>
      </c>
      <c r="U1688" s="9" t="s">
        <v>163</v>
      </c>
      <c r="V1688" s="9" t="s">
        <v>163</v>
      </c>
      <c r="W1688" s="9" t="s">
        <v>163</v>
      </c>
      <c r="X1688" s="9" t="s">
        <v>163</v>
      </c>
    </row>
    <row r="1689" spans="1:24" x14ac:dyDescent="0.2">
      <c r="A1689" s="9">
        <v>427186</v>
      </c>
      <c r="B1689" s="9" t="s">
        <v>157</v>
      </c>
      <c r="C1689" s="9" t="s">
        <v>167</v>
      </c>
      <c r="G1689" s="9" t="s">
        <v>165</v>
      </c>
      <c r="I1689" s="9" t="s">
        <v>163</v>
      </c>
      <c r="J1689" s="9" t="s">
        <v>165</v>
      </c>
      <c r="N1689" s="9" t="s">
        <v>163</v>
      </c>
      <c r="P1689" s="9" t="s">
        <v>163</v>
      </c>
      <c r="Q1689" s="9" t="s">
        <v>165</v>
      </c>
      <c r="R1689" s="9" t="s">
        <v>165</v>
      </c>
      <c r="T1689" s="9" t="s">
        <v>163</v>
      </c>
      <c r="U1689" s="9" t="s">
        <v>163</v>
      </c>
      <c r="V1689" s="9" t="s">
        <v>163</v>
      </c>
      <c r="W1689" s="9" t="s">
        <v>163</v>
      </c>
      <c r="X1689" s="9" t="s">
        <v>163</v>
      </c>
    </row>
    <row r="1690" spans="1:24" x14ac:dyDescent="0.2">
      <c r="A1690" s="9">
        <v>427189</v>
      </c>
      <c r="B1690" s="9" t="s">
        <v>157</v>
      </c>
      <c r="J1690" s="9" t="s">
        <v>167</v>
      </c>
      <c r="L1690" s="9" t="s">
        <v>165</v>
      </c>
      <c r="T1690" s="9" t="s">
        <v>163</v>
      </c>
      <c r="U1690" s="9" t="s">
        <v>163</v>
      </c>
      <c r="V1690" s="9" t="s">
        <v>163</v>
      </c>
      <c r="W1690" s="9" t="s">
        <v>163</v>
      </c>
      <c r="X1690" s="9" t="s">
        <v>163</v>
      </c>
    </row>
    <row r="1691" spans="1:24" x14ac:dyDescent="0.2">
      <c r="A1691" s="9">
        <v>427190</v>
      </c>
      <c r="B1691" s="9" t="s">
        <v>157</v>
      </c>
      <c r="E1691" s="9" t="s">
        <v>167</v>
      </c>
      <c r="K1691" s="9" t="s">
        <v>165</v>
      </c>
      <c r="L1691" s="9" t="s">
        <v>165</v>
      </c>
      <c r="M1691" s="9" t="s">
        <v>165</v>
      </c>
      <c r="N1691" s="9" t="s">
        <v>165</v>
      </c>
      <c r="O1691" s="9" t="s">
        <v>165</v>
      </c>
      <c r="P1691" s="9" t="s">
        <v>165</v>
      </c>
      <c r="Q1691" s="9" t="s">
        <v>165</v>
      </c>
      <c r="R1691" s="9" t="s">
        <v>163</v>
      </c>
      <c r="S1691" s="9" t="s">
        <v>165</v>
      </c>
      <c r="T1691" s="9" t="s">
        <v>163</v>
      </c>
      <c r="U1691" s="9" t="s">
        <v>163</v>
      </c>
      <c r="V1691" s="9" t="s">
        <v>163</v>
      </c>
      <c r="W1691" s="9" t="s">
        <v>163</v>
      </c>
      <c r="X1691" s="9" t="s">
        <v>163</v>
      </c>
    </row>
    <row r="1692" spans="1:24" x14ac:dyDescent="0.2">
      <c r="A1692" s="9">
        <v>427192</v>
      </c>
      <c r="B1692" s="9" t="s">
        <v>157</v>
      </c>
      <c r="T1692" s="9" t="s">
        <v>163</v>
      </c>
      <c r="U1692" s="9" t="s">
        <v>163</v>
      </c>
      <c r="V1692" s="9" t="s">
        <v>163</v>
      </c>
      <c r="W1692" s="9" t="s">
        <v>163</v>
      </c>
      <c r="X1692" s="9" t="s">
        <v>163</v>
      </c>
    </row>
    <row r="1693" spans="1:24" x14ac:dyDescent="0.2">
      <c r="A1693" s="9">
        <v>427193</v>
      </c>
      <c r="B1693" s="9" t="s">
        <v>157</v>
      </c>
      <c r="D1693" s="9" t="s">
        <v>167</v>
      </c>
      <c r="L1693" s="9" t="s">
        <v>165</v>
      </c>
      <c r="P1693" s="9" t="s">
        <v>165</v>
      </c>
      <c r="R1693" s="9" t="s">
        <v>163</v>
      </c>
      <c r="S1693" s="9" t="s">
        <v>165</v>
      </c>
      <c r="T1693" s="9" t="s">
        <v>163</v>
      </c>
      <c r="U1693" s="9" t="s">
        <v>163</v>
      </c>
      <c r="V1693" s="9" t="s">
        <v>163</v>
      </c>
      <c r="W1693" s="9" t="s">
        <v>163</v>
      </c>
      <c r="X1693" s="9" t="s">
        <v>163</v>
      </c>
    </row>
    <row r="1694" spans="1:24" x14ac:dyDescent="0.2">
      <c r="A1694" s="9">
        <v>427197</v>
      </c>
      <c r="B1694" s="9" t="s">
        <v>157</v>
      </c>
      <c r="J1694" s="9" t="s">
        <v>163</v>
      </c>
      <c r="N1694" s="9" t="s">
        <v>165</v>
      </c>
      <c r="O1694" s="9" t="s">
        <v>163</v>
      </c>
      <c r="P1694" s="9" t="s">
        <v>165</v>
      </c>
      <c r="R1694" s="9" t="s">
        <v>163</v>
      </c>
      <c r="T1694" s="9" t="s">
        <v>163</v>
      </c>
      <c r="U1694" s="9" t="s">
        <v>163</v>
      </c>
      <c r="V1694" s="9" t="s">
        <v>163</v>
      </c>
      <c r="W1694" s="9" t="s">
        <v>163</v>
      </c>
      <c r="X1694" s="9" t="s">
        <v>163</v>
      </c>
    </row>
    <row r="1695" spans="1:24" x14ac:dyDescent="0.2">
      <c r="A1695" s="9">
        <v>427202</v>
      </c>
      <c r="B1695" s="9" t="s">
        <v>157</v>
      </c>
      <c r="L1695" s="9" t="s">
        <v>165</v>
      </c>
      <c r="M1695" s="9" t="s">
        <v>163</v>
      </c>
      <c r="N1695" s="9" t="s">
        <v>163</v>
      </c>
      <c r="O1695" s="9" t="s">
        <v>163</v>
      </c>
      <c r="P1695" s="9" t="s">
        <v>163</v>
      </c>
      <c r="Q1695" s="9" t="s">
        <v>163</v>
      </c>
      <c r="R1695" s="9" t="s">
        <v>163</v>
      </c>
      <c r="S1695" s="9" t="s">
        <v>163</v>
      </c>
      <c r="T1695" s="9" t="s">
        <v>163</v>
      </c>
      <c r="U1695" s="9" t="s">
        <v>163</v>
      </c>
      <c r="V1695" s="9" t="s">
        <v>163</v>
      </c>
      <c r="W1695" s="9" t="s">
        <v>163</v>
      </c>
      <c r="X1695" s="9" t="s">
        <v>163</v>
      </c>
    </row>
    <row r="1696" spans="1:24" x14ac:dyDescent="0.2">
      <c r="A1696" s="9">
        <v>427206</v>
      </c>
      <c r="B1696" s="9" t="s">
        <v>157</v>
      </c>
      <c r="L1696" s="9" t="s">
        <v>165</v>
      </c>
      <c r="T1696" s="9" t="s">
        <v>163</v>
      </c>
      <c r="U1696" s="9" t="s">
        <v>163</v>
      </c>
      <c r="V1696" s="9" t="s">
        <v>163</v>
      </c>
      <c r="W1696" s="9" t="s">
        <v>163</v>
      </c>
      <c r="X1696" s="9" t="s">
        <v>163</v>
      </c>
    </row>
    <row r="1697" spans="1:24" x14ac:dyDescent="0.2">
      <c r="A1697" s="9">
        <v>427212</v>
      </c>
      <c r="B1697" s="9" t="s">
        <v>157</v>
      </c>
      <c r="I1697" s="9" t="s">
        <v>163</v>
      </c>
      <c r="L1697" s="9" t="s">
        <v>163</v>
      </c>
      <c r="M1697" s="9" t="s">
        <v>163</v>
      </c>
      <c r="N1697" s="9" t="s">
        <v>165</v>
      </c>
      <c r="T1697" s="9" t="s">
        <v>163</v>
      </c>
      <c r="U1697" s="9" t="s">
        <v>163</v>
      </c>
      <c r="V1697" s="9" t="s">
        <v>163</v>
      </c>
      <c r="W1697" s="9" t="s">
        <v>163</v>
      </c>
      <c r="X1697" s="9" t="s">
        <v>163</v>
      </c>
    </row>
    <row r="1698" spans="1:24" x14ac:dyDescent="0.2">
      <c r="A1698" s="9">
        <v>427213</v>
      </c>
      <c r="B1698" s="9" t="s">
        <v>157</v>
      </c>
      <c r="L1698" s="9" t="s">
        <v>165</v>
      </c>
      <c r="T1698" s="9" t="s">
        <v>163</v>
      </c>
      <c r="U1698" s="9" t="s">
        <v>163</v>
      </c>
      <c r="V1698" s="9" t="s">
        <v>163</v>
      </c>
      <c r="W1698" s="9" t="s">
        <v>163</v>
      </c>
      <c r="X1698" s="9" t="s">
        <v>163</v>
      </c>
    </row>
    <row r="1699" spans="1:24" x14ac:dyDescent="0.2">
      <c r="A1699" s="9">
        <v>427214</v>
      </c>
      <c r="B1699" s="9" t="s">
        <v>157</v>
      </c>
      <c r="L1699" s="9" t="s">
        <v>163</v>
      </c>
      <c r="M1699" s="9" t="s">
        <v>167</v>
      </c>
      <c r="U1699" s="9" t="s">
        <v>163</v>
      </c>
      <c r="V1699" s="9" t="s">
        <v>163</v>
      </c>
      <c r="W1699" s="9" t="s">
        <v>163</v>
      </c>
    </row>
    <row r="1700" spans="1:24" x14ac:dyDescent="0.2">
      <c r="A1700" s="9">
        <v>427215</v>
      </c>
      <c r="B1700" s="9" t="s">
        <v>157</v>
      </c>
      <c r="D1700" s="9" t="s">
        <v>167</v>
      </c>
      <c r="E1700" s="9" t="s">
        <v>167</v>
      </c>
      <c r="J1700" s="9" t="s">
        <v>165</v>
      </c>
      <c r="O1700" s="9" t="s">
        <v>165</v>
      </c>
      <c r="R1700" s="9" t="s">
        <v>165</v>
      </c>
      <c r="S1700" s="9" t="s">
        <v>163</v>
      </c>
      <c r="U1700" s="9" t="s">
        <v>163</v>
      </c>
      <c r="V1700" s="9" t="s">
        <v>163</v>
      </c>
      <c r="W1700" s="9" t="s">
        <v>163</v>
      </c>
    </row>
    <row r="1701" spans="1:24" x14ac:dyDescent="0.2">
      <c r="A1701" s="9">
        <v>427216</v>
      </c>
      <c r="B1701" s="9" t="s">
        <v>157</v>
      </c>
      <c r="L1701" s="9" t="s">
        <v>163</v>
      </c>
      <c r="R1701" s="9" t="s">
        <v>163</v>
      </c>
      <c r="T1701" s="9" t="s">
        <v>163</v>
      </c>
      <c r="U1701" s="9" t="s">
        <v>163</v>
      </c>
      <c r="V1701" s="9" t="s">
        <v>163</v>
      </c>
      <c r="W1701" s="9" t="s">
        <v>163</v>
      </c>
    </row>
    <row r="1702" spans="1:24" x14ac:dyDescent="0.2">
      <c r="A1702" s="9">
        <v>427217</v>
      </c>
      <c r="B1702" s="9" t="s">
        <v>157</v>
      </c>
      <c r="J1702" s="9" t="s">
        <v>165</v>
      </c>
      <c r="L1702" s="9" t="s">
        <v>163</v>
      </c>
      <c r="M1702" s="9" t="s">
        <v>165</v>
      </c>
      <c r="N1702" s="9" t="s">
        <v>163</v>
      </c>
      <c r="O1702" s="9" t="s">
        <v>163</v>
      </c>
      <c r="R1702" s="9" t="s">
        <v>163</v>
      </c>
      <c r="T1702" s="9" t="s">
        <v>163</v>
      </c>
      <c r="U1702" s="9" t="s">
        <v>163</v>
      </c>
      <c r="W1702" s="9" t="s">
        <v>163</v>
      </c>
    </row>
    <row r="1703" spans="1:24" x14ac:dyDescent="0.2">
      <c r="A1703" s="9">
        <v>427222</v>
      </c>
      <c r="B1703" s="9" t="s">
        <v>157</v>
      </c>
      <c r="M1703" s="9" t="s">
        <v>167</v>
      </c>
      <c r="P1703" s="9" t="s">
        <v>163</v>
      </c>
      <c r="R1703" s="9" t="s">
        <v>163</v>
      </c>
      <c r="U1703" s="9" t="s">
        <v>165</v>
      </c>
      <c r="V1703" s="9" t="s">
        <v>165</v>
      </c>
      <c r="W1703" s="9" t="s">
        <v>163</v>
      </c>
    </row>
    <row r="1704" spans="1:24" x14ac:dyDescent="0.2">
      <c r="A1704" s="9">
        <v>427223</v>
      </c>
      <c r="B1704" s="9" t="s">
        <v>157</v>
      </c>
      <c r="G1704" s="9" t="s">
        <v>165</v>
      </c>
      <c r="J1704" s="9" t="s">
        <v>167</v>
      </c>
      <c r="N1704" s="9" t="s">
        <v>165</v>
      </c>
      <c r="P1704" s="9" t="s">
        <v>165</v>
      </c>
      <c r="R1704" s="9" t="s">
        <v>163</v>
      </c>
      <c r="T1704" s="9" t="s">
        <v>163</v>
      </c>
      <c r="U1704" s="9" t="s">
        <v>165</v>
      </c>
      <c r="V1704" s="9" t="s">
        <v>165</v>
      </c>
      <c r="W1704" s="9" t="s">
        <v>165</v>
      </c>
      <c r="X1704" s="9" t="s">
        <v>163</v>
      </c>
    </row>
    <row r="1705" spans="1:24" x14ac:dyDescent="0.2">
      <c r="A1705" s="9">
        <v>427231</v>
      </c>
      <c r="B1705" s="9" t="s">
        <v>157</v>
      </c>
      <c r="D1705" s="9" t="s">
        <v>167</v>
      </c>
      <c r="G1705" s="9" t="s">
        <v>167</v>
      </c>
      <c r="L1705" s="9" t="s">
        <v>167</v>
      </c>
      <c r="N1705" s="9" t="s">
        <v>165</v>
      </c>
      <c r="O1705" s="9" t="s">
        <v>165</v>
      </c>
      <c r="T1705" s="9" t="s">
        <v>163</v>
      </c>
      <c r="U1705" s="9" t="s">
        <v>163</v>
      </c>
      <c r="V1705" s="9" t="s">
        <v>163</v>
      </c>
      <c r="W1705" s="9" t="s">
        <v>163</v>
      </c>
      <c r="X1705" s="9" t="s">
        <v>163</v>
      </c>
    </row>
    <row r="1706" spans="1:24" x14ac:dyDescent="0.2">
      <c r="A1706" s="9">
        <v>427233</v>
      </c>
      <c r="B1706" s="9" t="s">
        <v>157</v>
      </c>
      <c r="Q1706" s="9" t="s">
        <v>165</v>
      </c>
      <c r="T1706" s="9" t="s">
        <v>163</v>
      </c>
      <c r="U1706" s="9" t="s">
        <v>163</v>
      </c>
      <c r="V1706" s="9" t="s">
        <v>163</v>
      </c>
      <c r="W1706" s="9" t="s">
        <v>163</v>
      </c>
      <c r="X1706" s="9" t="s">
        <v>163</v>
      </c>
    </row>
    <row r="1707" spans="1:24" x14ac:dyDescent="0.2">
      <c r="A1707" s="9">
        <v>427234</v>
      </c>
      <c r="B1707" s="9" t="s">
        <v>157</v>
      </c>
      <c r="M1707" s="9" t="s">
        <v>167</v>
      </c>
      <c r="P1707" s="9" t="s">
        <v>163</v>
      </c>
      <c r="Q1707" s="9" t="s">
        <v>163</v>
      </c>
      <c r="T1707" s="9" t="s">
        <v>163</v>
      </c>
      <c r="U1707" s="9" t="s">
        <v>163</v>
      </c>
      <c r="V1707" s="9" t="s">
        <v>163</v>
      </c>
      <c r="W1707" s="9" t="s">
        <v>163</v>
      </c>
      <c r="X1707" s="9" t="s">
        <v>163</v>
      </c>
    </row>
    <row r="1708" spans="1:24" x14ac:dyDescent="0.2">
      <c r="A1708" s="9">
        <v>427235</v>
      </c>
      <c r="B1708" s="9" t="s">
        <v>157</v>
      </c>
      <c r="N1708" s="9" t="s">
        <v>165</v>
      </c>
      <c r="T1708" s="9" t="s">
        <v>163</v>
      </c>
      <c r="U1708" s="9" t="s">
        <v>163</v>
      </c>
      <c r="V1708" s="9" t="s">
        <v>163</v>
      </c>
      <c r="W1708" s="9" t="s">
        <v>163</v>
      </c>
      <c r="X1708" s="9" t="s">
        <v>163</v>
      </c>
    </row>
    <row r="1709" spans="1:24" x14ac:dyDescent="0.2">
      <c r="A1709" s="9">
        <v>427238</v>
      </c>
      <c r="B1709" s="9" t="s">
        <v>157</v>
      </c>
      <c r="G1709" s="9" t="s">
        <v>167</v>
      </c>
      <c r="L1709" s="9" t="s">
        <v>167</v>
      </c>
      <c r="M1709" s="9" t="s">
        <v>167</v>
      </c>
      <c r="N1709" s="9" t="s">
        <v>165</v>
      </c>
      <c r="P1709" s="9" t="s">
        <v>165</v>
      </c>
      <c r="Q1709" s="9" t="s">
        <v>165</v>
      </c>
      <c r="R1709" s="9" t="s">
        <v>165</v>
      </c>
      <c r="S1709" s="9" t="s">
        <v>165</v>
      </c>
      <c r="T1709" s="9" t="s">
        <v>163</v>
      </c>
      <c r="U1709" s="9" t="s">
        <v>163</v>
      </c>
      <c r="V1709" s="9" t="s">
        <v>163</v>
      </c>
      <c r="W1709" s="9" t="s">
        <v>163</v>
      </c>
      <c r="X1709" s="9" t="s">
        <v>163</v>
      </c>
    </row>
    <row r="1710" spans="1:24" x14ac:dyDescent="0.2">
      <c r="A1710" s="9">
        <v>427242</v>
      </c>
      <c r="B1710" s="9" t="s">
        <v>157</v>
      </c>
      <c r="L1710" s="9" t="s">
        <v>163</v>
      </c>
      <c r="P1710" s="9" t="s">
        <v>165</v>
      </c>
      <c r="S1710" s="9" t="s">
        <v>165</v>
      </c>
      <c r="T1710" s="9" t="s">
        <v>163</v>
      </c>
      <c r="U1710" s="9" t="s">
        <v>163</v>
      </c>
      <c r="V1710" s="9" t="s">
        <v>163</v>
      </c>
      <c r="W1710" s="9" t="s">
        <v>163</v>
      </c>
      <c r="X1710" s="9" t="s">
        <v>163</v>
      </c>
    </row>
    <row r="1711" spans="1:24" x14ac:dyDescent="0.2">
      <c r="A1711" s="9">
        <v>427252</v>
      </c>
      <c r="B1711" s="9" t="s">
        <v>157</v>
      </c>
      <c r="L1711" s="9" t="s">
        <v>163</v>
      </c>
      <c r="N1711" s="9" t="s">
        <v>165</v>
      </c>
      <c r="Q1711" s="9" t="s">
        <v>165</v>
      </c>
      <c r="S1711" s="9" t="s">
        <v>165</v>
      </c>
      <c r="T1711" s="9" t="s">
        <v>163</v>
      </c>
      <c r="U1711" s="9" t="s">
        <v>163</v>
      </c>
      <c r="V1711" s="9" t="s">
        <v>163</v>
      </c>
      <c r="W1711" s="9" t="s">
        <v>163</v>
      </c>
      <c r="X1711" s="9" t="s">
        <v>163</v>
      </c>
    </row>
    <row r="1712" spans="1:24" x14ac:dyDescent="0.2">
      <c r="A1712" s="9">
        <v>427253</v>
      </c>
      <c r="B1712" s="9" t="s">
        <v>157</v>
      </c>
      <c r="G1712" s="9" t="s">
        <v>165</v>
      </c>
      <c r="H1712" s="9" t="s">
        <v>163</v>
      </c>
      <c r="L1712" s="9" t="s">
        <v>163</v>
      </c>
      <c r="N1712" s="9" t="s">
        <v>165</v>
      </c>
      <c r="O1712" s="9" t="s">
        <v>165</v>
      </c>
      <c r="P1712" s="9" t="s">
        <v>165</v>
      </c>
      <c r="Q1712" s="9" t="s">
        <v>165</v>
      </c>
      <c r="R1712" s="9" t="s">
        <v>163</v>
      </c>
      <c r="S1712" s="9" t="s">
        <v>163</v>
      </c>
      <c r="T1712" s="9" t="s">
        <v>163</v>
      </c>
      <c r="U1712" s="9" t="s">
        <v>163</v>
      </c>
      <c r="V1712" s="9" t="s">
        <v>163</v>
      </c>
      <c r="W1712" s="9" t="s">
        <v>163</v>
      </c>
      <c r="X1712" s="9" t="s">
        <v>163</v>
      </c>
    </row>
    <row r="1713" spans="1:24" x14ac:dyDescent="0.2">
      <c r="A1713" s="9">
        <v>427255</v>
      </c>
      <c r="B1713" s="9" t="s">
        <v>157</v>
      </c>
      <c r="N1713" s="9" t="s">
        <v>165</v>
      </c>
      <c r="P1713" s="9" t="s">
        <v>163</v>
      </c>
      <c r="R1713" s="9" t="s">
        <v>163</v>
      </c>
      <c r="T1713" s="9" t="s">
        <v>163</v>
      </c>
      <c r="U1713" s="9" t="s">
        <v>163</v>
      </c>
      <c r="V1713" s="9" t="s">
        <v>163</v>
      </c>
      <c r="W1713" s="9" t="s">
        <v>163</v>
      </c>
      <c r="X1713" s="9" t="s">
        <v>163</v>
      </c>
    </row>
    <row r="1714" spans="1:24" x14ac:dyDescent="0.2">
      <c r="A1714" s="9">
        <v>427256</v>
      </c>
      <c r="B1714" s="9" t="s">
        <v>157</v>
      </c>
      <c r="T1714" s="9" t="s">
        <v>163</v>
      </c>
      <c r="U1714" s="9" t="s">
        <v>163</v>
      </c>
      <c r="V1714" s="9" t="s">
        <v>163</v>
      </c>
      <c r="W1714" s="9" t="s">
        <v>163</v>
      </c>
      <c r="X1714" s="9" t="s">
        <v>163</v>
      </c>
    </row>
    <row r="1715" spans="1:24" x14ac:dyDescent="0.2">
      <c r="A1715" s="9">
        <v>427257</v>
      </c>
      <c r="B1715" s="9" t="s">
        <v>157</v>
      </c>
      <c r="F1715" s="9" t="s">
        <v>163</v>
      </c>
      <c r="G1715" s="9" t="s">
        <v>167</v>
      </c>
      <c r="N1715" s="9" t="s">
        <v>165</v>
      </c>
      <c r="Q1715" s="9" t="s">
        <v>165</v>
      </c>
      <c r="S1715" s="9" t="s">
        <v>165</v>
      </c>
      <c r="T1715" s="9" t="s">
        <v>163</v>
      </c>
      <c r="U1715" s="9" t="s">
        <v>163</v>
      </c>
      <c r="V1715" s="9" t="s">
        <v>163</v>
      </c>
      <c r="W1715" s="9" t="s">
        <v>163</v>
      </c>
      <c r="X1715" s="9" t="s">
        <v>163</v>
      </c>
    </row>
    <row r="1716" spans="1:24" x14ac:dyDescent="0.2">
      <c r="A1716" s="9">
        <v>427263</v>
      </c>
      <c r="B1716" s="9" t="s">
        <v>157</v>
      </c>
      <c r="H1716" s="9" t="s">
        <v>163</v>
      </c>
      <c r="N1716" s="9" t="s">
        <v>165</v>
      </c>
      <c r="O1716" s="9" t="s">
        <v>163</v>
      </c>
      <c r="P1716" s="9" t="s">
        <v>165</v>
      </c>
      <c r="T1716" s="9" t="s">
        <v>163</v>
      </c>
      <c r="U1716" s="9" t="s">
        <v>163</v>
      </c>
      <c r="V1716" s="9" t="s">
        <v>163</v>
      </c>
      <c r="W1716" s="9" t="s">
        <v>163</v>
      </c>
      <c r="X1716" s="9" t="s">
        <v>163</v>
      </c>
    </row>
    <row r="1717" spans="1:24" x14ac:dyDescent="0.2">
      <c r="A1717" s="9">
        <v>427267</v>
      </c>
      <c r="B1717" s="9" t="s">
        <v>157</v>
      </c>
      <c r="G1717" s="9" t="s">
        <v>165</v>
      </c>
      <c r="L1717" s="9" t="s">
        <v>165</v>
      </c>
      <c r="T1717" s="9" t="s">
        <v>163</v>
      </c>
      <c r="U1717" s="9" t="s">
        <v>163</v>
      </c>
      <c r="V1717" s="9" t="s">
        <v>163</v>
      </c>
      <c r="W1717" s="9" t="s">
        <v>163</v>
      </c>
      <c r="X1717" s="9" t="s">
        <v>163</v>
      </c>
    </row>
    <row r="1718" spans="1:24" x14ac:dyDescent="0.2">
      <c r="A1718" s="9">
        <v>427271</v>
      </c>
      <c r="B1718" s="9" t="s">
        <v>157</v>
      </c>
      <c r="S1718" s="9" t="s">
        <v>165</v>
      </c>
      <c r="T1718" s="9" t="s">
        <v>163</v>
      </c>
      <c r="U1718" s="9" t="s">
        <v>163</v>
      </c>
      <c r="V1718" s="9" t="s">
        <v>163</v>
      </c>
      <c r="W1718" s="9" t="s">
        <v>163</v>
      </c>
      <c r="X1718" s="9" t="s">
        <v>163</v>
      </c>
    </row>
    <row r="1719" spans="1:24" x14ac:dyDescent="0.2">
      <c r="A1719" s="9">
        <v>427272</v>
      </c>
      <c r="B1719" s="9" t="s">
        <v>157</v>
      </c>
      <c r="C1719" s="9" t="s">
        <v>167</v>
      </c>
      <c r="Q1719" s="9" t="s">
        <v>165</v>
      </c>
      <c r="T1719" s="9" t="s">
        <v>163</v>
      </c>
      <c r="U1719" s="9" t="s">
        <v>163</v>
      </c>
      <c r="V1719" s="9" t="s">
        <v>163</v>
      </c>
      <c r="W1719" s="9" t="s">
        <v>163</v>
      </c>
      <c r="X1719" s="9" t="s">
        <v>163</v>
      </c>
    </row>
    <row r="1720" spans="1:24" x14ac:dyDescent="0.2">
      <c r="A1720" s="9">
        <v>427274</v>
      </c>
      <c r="B1720" s="9" t="s">
        <v>157</v>
      </c>
      <c r="F1720" s="9" t="s">
        <v>167</v>
      </c>
      <c r="G1720" s="9" t="s">
        <v>167</v>
      </c>
      <c r="L1720" s="9" t="s">
        <v>165</v>
      </c>
      <c r="M1720" s="9" t="s">
        <v>167</v>
      </c>
      <c r="N1720" s="9" t="s">
        <v>165</v>
      </c>
      <c r="O1720" s="9" t="s">
        <v>165</v>
      </c>
      <c r="P1720" s="9" t="s">
        <v>165</v>
      </c>
      <c r="Q1720" s="9" t="s">
        <v>165</v>
      </c>
      <c r="R1720" s="9" t="s">
        <v>165</v>
      </c>
      <c r="S1720" s="9" t="s">
        <v>165</v>
      </c>
      <c r="T1720" s="9" t="s">
        <v>163</v>
      </c>
      <c r="U1720" s="9" t="s">
        <v>163</v>
      </c>
      <c r="V1720" s="9" t="s">
        <v>163</v>
      </c>
      <c r="W1720" s="9" t="s">
        <v>163</v>
      </c>
      <c r="X1720" s="9" t="s">
        <v>163</v>
      </c>
    </row>
    <row r="1721" spans="1:24" x14ac:dyDescent="0.2">
      <c r="A1721" s="9">
        <v>427275</v>
      </c>
      <c r="B1721" s="9" t="s">
        <v>157</v>
      </c>
      <c r="C1721" s="9" t="s">
        <v>167</v>
      </c>
      <c r="I1721" s="9" t="s">
        <v>165</v>
      </c>
      <c r="L1721" s="9" t="s">
        <v>165</v>
      </c>
      <c r="N1721" s="9" t="s">
        <v>165</v>
      </c>
      <c r="P1721" s="9" t="s">
        <v>165</v>
      </c>
      <c r="T1721" s="9" t="s">
        <v>163</v>
      </c>
      <c r="U1721" s="9" t="s">
        <v>163</v>
      </c>
      <c r="V1721" s="9" t="s">
        <v>163</v>
      </c>
      <c r="W1721" s="9" t="s">
        <v>163</v>
      </c>
      <c r="X1721" s="9" t="s">
        <v>163</v>
      </c>
    </row>
    <row r="1722" spans="1:24" x14ac:dyDescent="0.2">
      <c r="A1722" s="9">
        <v>427279</v>
      </c>
      <c r="B1722" s="9" t="s">
        <v>157</v>
      </c>
      <c r="L1722" s="9" t="s">
        <v>165</v>
      </c>
      <c r="N1722" s="9" t="s">
        <v>165</v>
      </c>
      <c r="O1722" s="9" t="s">
        <v>165</v>
      </c>
      <c r="P1722" s="9" t="s">
        <v>165</v>
      </c>
      <c r="S1722" s="9" t="s">
        <v>165</v>
      </c>
      <c r="T1722" s="9" t="s">
        <v>163</v>
      </c>
      <c r="U1722" s="9" t="s">
        <v>163</v>
      </c>
      <c r="V1722" s="9" t="s">
        <v>163</v>
      </c>
      <c r="W1722" s="9" t="s">
        <v>163</v>
      </c>
      <c r="X1722" s="9" t="s">
        <v>163</v>
      </c>
    </row>
    <row r="1723" spans="1:24" x14ac:dyDescent="0.2">
      <c r="A1723" s="9">
        <v>427281</v>
      </c>
      <c r="B1723" s="9" t="s">
        <v>157</v>
      </c>
      <c r="L1723" s="9" t="s">
        <v>163</v>
      </c>
      <c r="R1723" s="9" t="s">
        <v>163</v>
      </c>
      <c r="S1723" s="9" t="s">
        <v>163</v>
      </c>
      <c r="T1723" s="9" t="s">
        <v>163</v>
      </c>
      <c r="U1723" s="9" t="s">
        <v>163</v>
      </c>
      <c r="V1723" s="9" t="s">
        <v>163</v>
      </c>
      <c r="W1723" s="9" t="s">
        <v>163</v>
      </c>
      <c r="X1723" s="9" t="s">
        <v>163</v>
      </c>
    </row>
    <row r="1724" spans="1:24" x14ac:dyDescent="0.2">
      <c r="A1724" s="9">
        <v>427284</v>
      </c>
      <c r="B1724" s="9" t="s">
        <v>157</v>
      </c>
      <c r="D1724" s="9" t="s">
        <v>167</v>
      </c>
      <c r="G1724" s="9" t="s">
        <v>167</v>
      </c>
      <c r="H1724" s="9" t="s">
        <v>165</v>
      </c>
      <c r="L1724" s="9" t="s">
        <v>163</v>
      </c>
      <c r="R1724" s="9" t="s">
        <v>163</v>
      </c>
      <c r="S1724" s="9" t="s">
        <v>163</v>
      </c>
      <c r="T1724" s="9" t="s">
        <v>163</v>
      </c>
      <c r="U1724" s="9" t="s">
        <v>163</v>
      </c>
      <c r="V1724" s="9" t="s">
        <v>163</v>
      </c>
      <c r="W1724" s="9" t="s">
        <v>163</v>
      </c>
      <c r="X1724" s="9" t="s">
        <v>163</v>
      </c>
    </row>
    <row r="1725" spans="1:24" x14ac:dyDescent="0.2">
      <c r="A1725" s="9">
        <v>427287</v>
      </c>
      <c r="B1725" s="9" t="s">
        <v>157</v>
      </c>
      <c r="D1725" s="9" t="s">
        <v>165</v>
      </c>
      <c r="I1725" s="9" t="s">
        <v>165</v>
      </c>
      <c r="U1725" s="9" t="s">
        <v>163</v>
      </c>
      <c r="V1725" s="9" t="s">
        <v>163</v>
      </c>
      <c r="W1725" s="9" t="s">
        <v>163</v>
      </c>
    </row>
    <row r="1726" spans="1:24" x14ac:dyDescent="0.2">
      <c r="A1726" s="9">
        <v>427288</v>
      </c>
      <c r="B1726" s="9" t="s">
        <v>157</v>
      </c>
      <c r="F1726" s="9" t="s">
        <v>165</v>
      </c>
      <c r="M1726" s="9" t="s">
        <v>165</v>
      </c>
      <c r="N1726" s="9" t="s">
        <v>165</v>
      </c>
      <c r="P1726" s="9" t="s">
        <v>165</v>
      </c>
      <c r="Q1726" s="9" t="s">
        <v>163</v>
      </c>
      <c r="R1726" s="9" t="s">
        <v>165</v>
      </c>
      <c r="S1726" s="9" t="s">
        <v>163</v>
      </c>
      <c r="T1726" s="9" t="s">
        <v>163</v>
      </c>
      <c r="U1726" s="9" t="s">
        <v>163</v>
      </c>
      <c r="V1726" s="9" t="s">
        <v>163</v>
      </c>
      <c r="W1726" s="9" t="s">
        <v>163</v>
      </c>
      <c r="X1726" s="9" t="s">
        <v>163</v>
      </c>
    </row>
    <row r="1727" spans="1:24" x14ac:dyDescent="0.2">
      <c r="A1727" s="9">
        <v>427289</v>
      </c>
      <c r="B1727" s="9" t="s">
        <v>157</v>
      </c>
      <c r="G1727" s="9" t="s">
        <v>167</v>
      </c>
      <c r="L1727" s="9" t="s">
        <v>165</v>
      </c>
      <c r="P1727" s="9" t="s">
        <v>165</v>
      </c>
      <c r="R1727" s="9" t="s">
        <v>163</v>
      </c>
      <c r="S1727" s="9" t="s">
        <v>165</v>
      </c>
      <c r="T1727" s="9" t="s">
        <v>163</v>
      </c>
      <c r="U1727" s="9" t="s">
        <v>163</v>
      </c>
      <c r="V1727" s="9" t="s">
        <v>163</v>
      </c>
      <c r="W1727" s="9" t="s">
        <v>163</v>
      </c>
      <c r="X1727" s="9" t="s">
        <v>163</v>
      </c>
    </row>
    <row r="1728" spans="1:24" x14ac:dyDescent="0.2">
      <c r="A1728" s="9">
        <v>427290</v>
      </c>
      <c r="B1728" s="9" t="s">
        <v>157</v>
      </c>
      <c r="L1728" s="9" t="s">
        <v>163</v>
      </c>
      <c r="N1728" s="9" t="s">
        <v>165</v>
      </c>
      <c r="O1728" s="9" t="s">
        <v>165</v>
      </c>
      <c r="R1728" s="9" t="s">
        <v>163</v>
      </c>
      <c r="T1728" s="9" t="s">
        <v>163</v>
      </c>
      <c r="U1728" s="9" t="s">
        <v>163</v>
      </c>
      <c r="V1728" s="9" t="s">
        <v>163</v>
      </c>
      <c r="W1728" s="9" t="s">
        <v>163</v>
      </c>
      <c r="X1728" s="9" t="s">
        <v>163</v>
      </c>
    </row>
    <row r="1729" spans="1:24" x14ac:dyDescent="0.2">
      <c r="A1729" s="9">
        <v>427295</v>
      </c>
      <c r="B1729" s="9" t="s">
        <v>157</v>
      </c>
      <c r="C1729" s="9" t="s">
        <v>165</v>
      </c>
      <c r="H1729" s="9" t="s">
        <v>163</v>
      </c>
      <c r="L1729" s="9" t="s">
        <v>163</v>
      </c>
      <c r="N1729" s="9" t="s">
        <v>165</v>
      </c>
      <c r="O1729" s="9" t="s">
        <v>165</v>
      </c>
      <c r="P1729" s="9" t="s">
        <v>163</v>
      </c>
      <c r="S1729" s="9" t="s">
        <v>165</v>
      </c>
      <c r="T1729" s="9" t="s">
        <v>163</v>
      </c>
      <c r="U1729" s="9" t="s">
        <v>163</v>
      </c>
      <c r="V1729" s="9" t="s">
        <v>163</v>
      </c>
      <c r="W1729" s="9" t="s">
        <v>163</v>
      </c>
      <c r="X1729" s="9" t="s">
        <v>163</v>
      </c>
    </row>
    <row r="1730" spans="1:24" x14ac:dyDescent="0.2">
      <c r="A1730" s="9">
        <v>427297</v>
      </c>
      <c r="B1730" s="9" t="s">
        <v>157</v>
      </c>
      <c r="J1730" s="9" t="s">
        <v>163</v>
      </c>
      <c r="N1730" s="9" t="s">
        <v>165</v>
      </c>
      <c r="R1730" s="9" t="s">
        <v>163</v>
      </c>
      <c r="T1730" s="9" t="s">
        <v>163</v>
      </c>
      <c r="U1730" s="9" t="s">
        <v>163</v>
      </c>
      <c r="W1730" s="9" t="s">
        <v>163</v>
      </c>
    </row>
    <row r="1731" spans="1:24" x14ac:dyDescent="0.2">
      <c r="A1731" s="9">
        <v>427298</v>
      </c>
      <c r="B1731" s="9" t="s">
        <v>157</v>
      </c>
      <c r="I1731" s="9" t="s">
        <v>163</v>
      </c>
      <c r="J1731" s="9" t="s">
        <v>163</v>
      </c>
      <c r="L1731" s="9" t="s">
        <v>163</v>
      </c>
      <c r="M1731" s="9" t="s">
        <v>163</v>
      </c>
      <c r="N1731" s="9" t="s">
        <v>163</v>
      </c>
      <c r="P1731" s="9" t="s">
        <v>163</v>
      </c>
      <c r="R1731" s="9" t="s">
        <v>163</v>
      </c>
      <c r="T1731" s="9" t="s">
        <v>163</v>
      </c>
      <c r="U1731" s="9" t="s">
        <v>163</v>
      </c>
      <c r="V1731" s="9" t="s">
        <v>163</v>
      </c>
      <c r="W1731" s="9" t="s">
        <v>163</v>
      </c>
      <c r="X1731" s="9" t="s">
        <v>163</v>
      </c>
    </row>
    <row r="1732" spans="1:24" x14ac:dyDescent="0.2">
      <c r="A1732" s="9">
        <v>427304</v>
      </c>
      <c r="B1732" s="9" t="s">
        <v>157</v>
      </c>
      <c r="L1732" s="9" t="s">
        <v>165</v>
      </c>
      <c r="M1732" s="9" t="s">
        <v>165</v>
      </c>
      <c r="N1732" s="9" t="s">
        <v>165</v>
      </c>
      <c r="S1732" s="9" t="s">
        <v>165</v>
      </c>
      <c r="T1732" s="9" t="s">
        <v>163</v>
      </c>
      <c r="U1732" s="9" t="s">
        <v>163</v>
      </c>
      <c r="V1732" s="9" t="s">
        <v>163</v>
      </c>
      <c r="W1732" s="9" t="s">
        <v>163</v>
      </c>
      <c r="X1732" s="9" t="s">
        <v>163</v>
      </c>
    </row>
    <row r="1733" spans="1:24" x14ac:dyDescent="0.2">
      <c r="A1733" s="9">
        <v>427305</v>
      </c>
      <c r="B1733" s="9" t="s">
        <v>157</v>
      </c>
      <c r="G1733" s="9" t="s">
        <v>167</v>
      </c>
      <c r="L1733" s="9" t="s">
        <v>165</v>
      </c>
      <c r="P1733" s="9" t="s">
        <v>165</v>
      </c>
      <c r="S1733" s="9" t="s">
        <v>165</v>
      </c>
      <c r="T1733" s="9" t="s">
        <v>163</v>
      </c>
      <c r="U1733" s="9" t="s">
        <v>163</v>
      </c>
      <c r="V1733" s="9" t="s">
        <v>163</v>
      </c>
      <c r="W1733" s="9" t="s">
        <v>163</v>
      </c>
      <c r="X1733" s="9" t="s">
        <v>163</v>
      </c>
    </row>
    <row r="1734" spans="1:24" x14ac:dyDescent="0.2">
      <c r="A1734" s="9">
        <v>427307</v>
      </c>
      <c r="B1734" s="9" t="s">
        <v>157</v>
      </c>
      <c r="L1734" s="9" t="s">
        <v>165</v>
      </c>
      <c r="P1734" s="9" t="s">
        <v>165</v>
      </c>
      <c r="T1734" s="9" t="s">
        <v>163</v>
      </c>
      <c r="U1734" s="9" t="s">
        <v>163</v>
      </c>
      <c r="V1734" s="9" t="s">
        <v>163</v>
      </c>
      <c r="W1734" s="9" t="s">
        <v>163</v>
      </c>
      <c r="X1734" s="9" t="s">
        <v>163</v>
      </c>
    </row>
    <row r="1735" spans="1:24" x14ac:dyDescent="0.2">
      <c r="A1735" s="9">
        <v>427309</v>
      </c>
      <c r="B1735" s="9" t="s">
        <v>157</v>
      </c>
      <c r="G1735" s="9" t="s">
        <v>167</v>
      </c>
      <c r="L1735" s="9" t="s">
        <v>163</v>
      </c>
      <c r="N1735" s="9" t="s">
        <v>165</v>
      </c>
      <c r="O1735" s="9" t="s">
        <v>165</v>
      </c>
      <c r="R1735" s="9" t="s">
        <v>165</v>
      </c>
      <c r="S1735" s="9" t="s">
        <v>165</v>
      </c>
      <c r="T1735" s="9" t="s">
        <v>163</v>
      </c>
      <c r="U1735" s="9" t="s">
        <v>163</v>
      </c>
      <c r="V1735" s="9" t="s">
        <v>163</v>
      </c>
      <c r="W1735" s="9" t="s">
        <v>163</v>
      </c>
      <c r="X1735" s="9" t="s">
        <v>163</v>
      </c>
    </row>
    <row r="1736" spans="1:24" x14ac:dyDescent="0.2">
      <c r="A1736" s="9">
        <v>427313</v>
      </c>
      <c r="B1736" s="9" t="s">
        <v>157</v>
      </c>
      <c r="K1736" s="9" t="s">
        <v>165</v>
      </c>
      <c r="L1736" s="9" t="s">
        <v>165</v>
      </c>
      <c r="M1736" s="9" t="s">
        <v>165</v>
      </c>
      <c r="P1736" s="9" t="s">
        <v>163</v>
      </c>
      <c r="R1736" s="9" t="s">
        <v>163</v>
      </c>
      <c r="T1736" s="9" t="s">
        <v>163</v>
      </c>
      <c r="U1736" s="9" t="s">
        <v>163</v>
      </c>
      <c r="V1736" s="9" t="s">
        <v>163</v>
      </c>
      <c r="W1736" s="9" t="s">
        <v>163</v>
      </c>
      <c r="X1736" s="9" t="s">
        <v>163</v>
      </c>
    </row>
    <row r="1737" spans="1:24" x14ac:dyDescent="0.2">
      <c r="A1737" s="9">
        <v>427317</v>
      </c>
      <c r="B1737" s="9" t="s">
        <v>157</v>
      </c>
      <c r="L1737" s="9" t="s">
        <v>167</v>
      </c>
      <c r="T1737" s="9" t="s">
        <v>163</v>
      </c>
      <c r="U1737" s="9" t="s">
        <v>163</v>
      </c>
      <c r="V1737" s="9" t="s">
        <v>163</v>
      </c>
      <c r="W1737" s="9" t="s">
        <v>163</v>
      </c>
      <c r="X1737" s="9" t="s">
        <v>163</v>
      </c>
    </row>
    <row r="1738" spans="1:24" x14ac:dyDescent="0.2">
      <c r="A1738" s="9">
        <v>427318</v>
      </c>
      <c r="B1738" s="9" t="s">
        <v>157</v>
      </c>
      <c r="N1738" s="9" t="s">
        <v>165</v>
      </c>
      <c r="R1738" s="9" t="s">
        <v>165</v>
      </c>
      <c r="T1738" s="9" t="s">
        <v>163</v>
      </c>
      <c r="U1738" s="9" t="s">
        <v>163</v>
      </c>
      <c r="V1738" s="9" t="s">
        <v>163</v>
      </c>
      <c r="W1738" s="9" t="s">
        <v>163</v>
      </c>
      <c r="X1738" s="9" t="s">
        <v>163</v>
      </c>
    </row>
    <row r="1739" spans="1:24" x14ac:dyDescent="0.2">
      <c r="A1739" s="9">
        <v>427319</v>
      </c>
      <c r="B1739" s="9" t="s">
        <v>157</v>
      </c>
      <c r="L1739" s="9" t="s">
        <v>167</v>
      </c>
      <c r="N1739" s="9" t="s">
        <v>165</v>
      </c>
      <c r="R1739" s="9" t="s">
        <v>165</v>
      </c>
      <c r="T1739" s="9" t="s">
        <v>163</v>
      </c>
      <c r="U1739" s="9" t="s">
        <v>163</v>
      </c>
      <c r="V1739" s="9" t="s">
        <v>163</v>
      </c>
      <c r="W1739" s="9" t="s">
        <v>163</v>
      </c>
      <c r="X1739" s="9" t="s">
        <v>163</v>
      </c>
    </row>
    <row r="1740" spans="1:24" x14ac:dyDescent="0.2">
      <c r="A1740" s="9">
        <v>427329</v>
      </c>
      <c r="B1740" s="9" t="s">
        <v>157</v>
      </c>
      <c r="J1740" s="9" t="s">
        <v>165</v>
      </c>
      <c r="L1740" s="9" t="s">
        <v>163</v>
      </c>
      <c r="N1740" s="9" t="s">
        <v>165</v>
      </c>
      <c r="P1740" s="9" t="s">
        <v>165</v>
      </c>
      <c r="R1740" s="9" t="s">
        <v>163</v>
      </c>
      <c r="T1740" s="9" t="s">
        <v>163</v>
      </c>
      <c r="U1740" s="9" t="s">
        <v>163</v>
      </c>
      <c r="V1740" s="9" t="s">
        <v>163</v>
      </c>
      <c r="W1740" s="9" t="s">
        <v>163</v>
      </c>
      <c r="X1740" s="9" t="s">
        <v>163</v>
      </c>
    </row>
    <row r="1741" spans="1:24" x14ac:dyDescent="0.2">
      <c r="A1741" s="9">
        <v>427338</v>
      </c>
      <c r="B1741" s="9" t="s">
        <v>157</v>
      </c>
      <c r="Q1741" s="9" t="s">
        <v>163</v>
      </c>
      <c r="T1741" s="9" t="s">
        <v>163</v>
      </c>
      <c r="U1741" s="9" t="s">
        <v>163</v>
      </c>
      <c r="V1741" s="9" t="s">
        <v>163</v>
      </c>
      <c r="W1741" s="9" t="s">
        <v>163</v>
      </c>
      <c r="X1741" s="9" t="s">
        <v>163</v>
      </c>
    </row>
    <row r="1742" spans="1:24" x14ac:dyDescent="0.2">
      <c r="A1742" s="9">
        <v>427341</v>
      </c>
      <c r="B1742" s="9" t="s">
        <v>157</v>
      </c>
      <c r="Q1742" s="9" t="s">
        <v>163</v>
      </c>
      <c r="T1742" s="9" t="s">
        <v>163</v>
      </c>
      <c r="U1742" s="9" t="s">
        <v>163</v>
      </c>
      <c r="V1742" s="9" t="s">
        <v>163</v>
      </c>
      <c r="W1742" s="9" t="s">
        <v>163</v>
      </c>
      <c r="X1742" s="9" t="s">
        <v>163</v>
      </c>
    </row>
    <row r="1743" spans="1:24" x14ac:dyDescent="0.2">
      <c r="A1743" s="9">
        <v>427343</v>
      </c>
      <c r="B1743" s="9" t="s">
        <v>157</v>
      </c>
      <c r="L1743" s="9" t="s">
        <v>165</v>
      </c>
      <c r="R1743" s="9" t="s">
        <v>165</v>
      </c>
      <c r="T1743" s="9" t="s">
        <v>163</v>
      </c>
      <c r="U1743" s="9" t="s">
        <v>163</v>
      </c>
      <c r="V1743" s="9" t="s">
        <v>163</v>
      </c>
      <c r="W1743" s="9" t="s">
        <v>163</v>
      </c>
      <c r="X1743" s="9" t="s">
        <v>163</v>
      </c>
    </row>
    <row r="1744" spans="1:24" x14ac:dyDescent="0.2">
      <c r="A1744" s="9">
        <v>427347</v>
      </c>
      <c r="B1744" s="9" t="s">
        <v>157</v>
      </c>
      <c r="J1744" s="9" t="s">
        <v>163</v>
      </c>
      <c r="K1744" s="9" t="s">
        <v>163</v>
      </c>
      <c r="L1744" s="9" t="s">
        <v>167</v>
      </c>
      <c r="N1744" s="9" t="s">
        <v>165</v>
      </c>
      <c r="P1744" s="9" t="s">
        <v>165</v>
      </c>
      <c r="Q1744" s="9" t="s">
        <v>165</v>
      </c>
      <c r="R1744" s="9" t="s">
        <v>163</v>
      </c>
      <c r="T1744" s="9" t="s">
        <v>163</v>
      </c>
      <c r="U1744" s="9" t="s">
        <v>163</v>
      </c>
      <c r="V1744" s="9" t="s">
        <v>163</v>
      </c>
      <c r="W1744" s="9" t="s">
        <v>163</v>
      </c>
      <c r="X1744" s="9" t="s">
        <v>163</v>
      </c>
    </row>
    <row r="1745" spans="1:24" x14ac:dyDescent="0.2">
      <c r="A1745" s="9">
        <v>427349</v>
      </c>
      <c r="B1745" s="9" t="s">
        <v>157</v>
      </c>
      <c r="E1745" s="9" t="s">
        <v>167</v>
      </c>
      <c r="L1745" s="9" t="s">
        <v>165</v>
      </c>
      <c r="M1745" s="9" t="s">
        <v>165</v>
      </c>
      <c r="N1745" s="9" t="s">
        <v>165</v>
      </c>
      <c r="P1745" s="9" t="s">
        <v>165</v>
      </c>
      <c r="R1745" s="9" t="s">
        <v>165</v>
      </c>
      <c r="S1745" s="9" t="s">
        <v>165</v>
      </c>
      <c r="T1745" s="9" t="s">
        <v>163</v>
      </c>
      <c r="U1745" s="9" t="s">
        <v>163</v>
      </c>
      <c r="V1745" s="9" t="s">
        <v>163</v>
      </c>
      <c r="W1745" s="9" t="s">
        <v>163</v>
      </c>
      <c r="X1745" s="9" t="s">
        <v>163</v>
      </c>
    </row>
    <row r="1746" spans="1:24" x14ac:dyDescent="0.2">
      <c r="A1746" s="9">
        <v>427353</v>
      </c>
      <c r="B1746" s="9" t="s">
        <v>157</v>
      </c>
      <c r="G1746" s="9" t="s">
        <v>167</v>
      </c>
      <c r="L1746" s="9" t="s">
        <v>167</v>
      </c>
      <c r="N1746" s="9" t="s">
        <v>165</v>
      </c>
      <c r="R1746" s="9" t="s">
        <v>165</v>
      </c>
      <c r="T1746" s="9" t="s">
        <v>163</v>
      </c>
      <c r="U1746" s="9" t="s">
        <v>163</v>
      </c>
      <c r="V1746" s="9" t="s">
        <v>163</v>
      </c>
      <c r="W1746" s="9" t="s">
        <v>163</v>
      </c>
      <c r="X1746" s="9" t="s">
        <v>163</v>
      </c>
    </row>
    <row r="1747" spans="1:24" x14ac:dyDescent="0.2">
      <c r="A1747" s="9">
        <v>427354</v>
      </c>
      <c r="B1747" s="9" t="s">
        <v>157</v>
      </c>
      <c r="K1747" s="9" t="s">
        <v>165</v>
      </c>
      <c r="R1747" s="9" t="s">
        <v>165</v>
      </c>
      <c r="U1747" s="9" t="s">
        <v>163</v>
      </c>
      <c r="V1747" s="9" t="s">
        <v>165</v>
      </c>
      <c r="X1747" s="9" t="s">
        <v>167</v>
      </c>
    </row>
    <row r="1748" spans="1:24" x14ac:dyDescent="0.2">
      <c r="A1748" s="9">
        <v>427359</v>
      </c>
      <c r="B1748" s="9" t="s">
        <v>157</v>
      </c>
      <c r="L1748" s="9" t="s">
        <v>163</v>
      </c>
      <c r="T1748" s="9" t="s">
        <v>163</v>
      </c>
      <c r="U1748" s="9" t="s">
        <v>163</v>
      </c>
      <c r="V1748" s="9" t="s">
        <v>163</v>
      </c>
      <c r="W1748" s="9" t="s">
        <v>163</v>
      </c>
      <c r="X1748" s="9" t="s">
        <v>163</v>
      </c>
    </row>
    <row r="1749" spans="1:24" x14ac:dyDescent="0.2">
      <c r="A1749" s="9">
        <v>427360</v>
      </c>
      <c r="B1749" s="9" t="s">
        <v>157</v>
      </c>
      <c r="K1749" s="9" t="s">
        <v>163</v>
      </c>
      <c r="O1749" s="9" t="s">
        <v>165</v>
      </c>
      <c r="P1749" s="9" t="s">
        <v>165</v>
      </c>
      <c r="R1749" s="9" t="s">
        <v>163</v>
      </c>
      <c r="U1749" s="9" t="s">
        <v>163</v>
      </c>
      <c r="V1749" s="9" t="s">
        <v>163</v>
      </c>
    </row>
    <row r="1750" spans="1:24" x14ac:dyDescent="0.2">
      <c r="A1750" s="9">
        <v>427362</v>
      </c>
      <c r="B1750" s="9" t="s">
        <v>157</v>
      </c>
      <c r="F1750" s="9" t="s">
        <v>165</v>
      </c>
      <c r="K1750" s="9" t="s">
        <v>163</v>
      </c>
      <c r="O1750" s="9" t="s">
        <v>163</v>
      </c>
      <c r="S1750" s="9" t="s">
        <v>163</v>
      </c>
      <c r="T1750" s="9" t="s">
        <v>163</v>
      </c>
      <c r="U1750" s="9" t="s">
        <v>163</v>
      </c>
      <c r="V1750" s="9" t="s">
        <v>163</v>
      </c>
      <c r="W1750" s="9" t="s">
        <v>163</v>
      </c>
      <c r="X1750" s="9" t="s">
        <v>163</v>
      </c>
    </row>
    <row r="1751" spans="1:24" x14ac:dyDescent="0.2">
      <c r="A1751" s="9">
        <v>427363</v>
      </c>
      <c r="B1751" s="9" t="s">
        <v>157</v>
      </c>
      <c r="L1751" s="9" t="s">
        <v>165</v>
      </c>
      <c r="N1751" s="9" t="s">
        <v>163</v>
      </c>
      <c r="P1751" s="9" t="s">
        <v>163</v>
      </c>
      <c r="Q1751" s="9" t="s">
        <v>163</v>
      </c>
      <c r="R1751" s="9" t="s">
        <v>163</v>
      </c>
      <c r="S1751" s="9" t="s">
        <v>163</v>
      </c>
      <c r="T1751" s="9" t="s">
        <v>163</v>
      </c>
      <c r="U1751" s="9" t="s">
        <v>163</v>
      </c>
      <c r="V1751" s="9" t="s">
        <v>163</v>
      </c>
      <c r="W1751" s="9" t="s">
        <v>163</v>
      </c>
      <c r="X1751" s="9" t="s">
        <v>163</v>
      </c>
    </row>
    <row r="1752" spans="1:24" x14ac:dyDescent="0.2">
      <c r="A1752" s="9">
        <v>427364</v>
      </c>
      <c r="B1752" s="9" t="s">
        <v>157</v>
      </c>
      <c r="D1752" s="9" t="s">
        <v>165</v>
      </c>
      <c r="G1752" s="9" t="s">
        <v>165</v>
      </c>
      <c r="L1752" s="9" t="s">
        <v>165</v>
      </c>
      <c r="P1752" s="9" t="s">
        <v>165</v>
      </c>
      <c r="Q1752" s="9" t="s">
        <v>165</v>
      </c>
      <c r="R1752" s="9" t="s">
        <v>165</v>
      </c>
      <c r="T1752" s="9" t="s">
        <v>163</v>
      </c>
      <c r="U1752" s="9" t="s">
        <v>163</v>
      </c>
      <c r="V1752" s="9" t="s">
        <v>163</v>
      </c>
      <c r="W1752" s="9" t="s">
        <v>163</v>
      </c>
      <c r="X1752" s="9" t="s">
        <v>163</v>
      </c>
    </row>
    <row r="1753" spans="1:24" x14ac:dyDescent="0.2">
      <c r="A1753" s="9">
        <v>427369</v>
      </c>
      <c r="B1753" s="9" t="s">
        <v>157</v>
      </c>
      <c r="L1753" s="9" t="s">
        <v>165</v>
      </c>
      <c r="T1753" s="9" t="s">
        <v>163</v>
      </c>
      <c r="U1753" s="9" t="s">
        <v>163</v>
      </c>
      <c r="V1753" s="9" t="s">
        <v>163</v>
      </c>
      <c r="W1753" s="9" t="s">
        <v>163</v>
      </c>
      <c r="X1753" s="9" t="s">
        <v>163</v>
      </c>
    </row>
    <row r="1754" spans="1:24" x14ac:dyDescent="0.2">
      <c r="A1754" s="9">
        <v>427371</v>
      </c>
      <c r="B1754" s="9" t="s">
        <v>157</v>
      </c>
      <c r="G1754" s="9" t="s">
        <v>163</v>
      </c>
      <c r="L1754" s="9" t="s">
        <v>163</v>
      </c>
      <c r="N1754" s="9" t="s">
        <v>163</v>
      </c>
      <c r="P1754" s="9" t="s">
        <v>163</v>
      </c>
      <c r="R1754" s="9" t="s">
        <v>163</v>
      </c>
      <c r="S1754" s="9" t="s">
        <v>165</v>
      </c>
      <c r="T1754" s="9" t="s">
        <v>163</v>
      </c>
      <c r="U1754" s="9" t="s">
        <v>163</v>
      </c>
      <c r="V1754" s="9" t="s">
        <v>163</v>
      </c>
      <c r="W1754" s="9" t="s">
        <v>163</v>
      </c>
      <c r="X1754" s="9" t="s">
        <v>163</v>
      </c>
    </row>
    <row r="1755" spans="1:24" x14ac:dyDescent="0.2">
      <c r="A1755" s="9">
        <v>427375</v>
      </c>
      <c r="B1755" s="9" t="s">
        <v>157</v>
      </c>
      <c r="N1755" s="9" t="s">
        <v>165</v>
      </c>
      <c r="T1755" s="9" t="s">
        <v>163</v>
      </c>
      <c r="U1755" s="9" t="s">
        <v>163</v>
      </c>
      <c r="V1755" s="9" t="s">
        <v>163</v>
      </c>
      <c r="W1755" s="9" t="s">
        <v>163</v>
      </c>
      <c r="X1755" s="9" t="s">
        <v>163</v>
      </c>
    </row>
    <row r="1756" spans="1:24" x14ac:dyDescent="0.2">
      <c r="A1756" s="9">
        <v>427376</v>
      </c>
      <c r="B1756" s="9" t="s">
        <v>157</v>
      </c>
      <c r="F1756" s="9" t="s">
        <v>167</v>
      </c>
      <c r="G1756" s="9" t="s">
        <v>167</v>
      </c>
      <c r="K1756" s="9" t="s">
        <v>167</v>
      </c>
      <c r="M1756" s="9" t="s">
        <v>167</v>
      </c>
      <c r="P1756" s="9" t="s">
        <v>165</v>
      </c>
      <c r="R1756" s="9" t="s">
        <v>165</v>
      </c>
      <c r="T1756" s="9" t="s">
        <v>163</v>
      </c>
      <c r="U1756" s="9" t="s">
        <v>163</v>
      </c>
      <c r="V1756" s="9" t="s">
        <v>163</v>
      </c>
      <c r="W1756" s="9" t="s">
        <v>163</v>
      </c>
      <c r="X1756" s="9" t="s">
        <v>163</v>
      </c>
    </row>
    <row r="1757" spans="1:24" x14ac:dyDescent="0.2">
      <c r="A1757" s="9">
        <v>427377</v>
      </c>
      <c r="B1757" s="9" t="s">
        <v>157</v>
      </c>
      <c r="D1757" s="9" t="s">
        <v>165</v>
      </c>
      <c r="G1757" s="9" t="s">
        <v>163</v>
      </c>
      <c r="K1757" s="9" t="s">
        <v>165</v>
      </c>
      <c r="N1757" s="9" t="s">
        <v>165</v>
      </c>
      <c r="P1757" s="9" t="s">
        <v>163</v>
      </c>
      <c r="R1757" s="9" t="s">
        <v>163</v>
      </c>
      <c r="T1757" s="9" t="s">
        <v>163</v>
      </c>
      <c r="U1757" s="9" t="s">
        <v>163</v>
      </c>
      <c r="V1757" s="9" t="s">
        <v>163</v>
      </c>
      <c r="W1757" s="9" t="s">
        <v>163</v>
      </c>
      <c r="X1757" s="9" t="s">
        <v>163</v>
      </c>
    </row>
    <row r="1758" spans="1:24" x14ac:dyDescent="0.2">
      <c r="A1758" s="9">
        <v>427380</v>
      </c>
      <c r="B1758" s="9" t="s">
        <v>157</v>
      </c>
      <c r="M1758" s="9" t="s">
        <v>165</v>
      </c>
      <c r="N1758" s="9" t="s">
        <v>165</v>
      </c>
      <c r="P1758" s="9" t="s">
        <v>165</v>
      </c>
      <c r="R1758" s="9" t="s">
        <v>165</v>
      </c>
      <c r="T1758" s="9" t="s">
        <v>163</v>
      </c>
      <c r="U1758" s="9" t="s">
        <v>163</v>
      </c>
      <c r="V1758" s="9" t="s">
        <v>163</v>
      </c>
      <c r="W1758" s="9" t="s">
        <v>163</v>
      </c>
      <c r="X1758" s="9" t="s">
        <v>163</v>
      </c>
    </row>
    <row r="1759" spans="1:24" x14ac:dyDescent="0.2">
      <c r="A1759" s="9">
        <v>427386</v>
      </c>
      <c r="B1759" s="9" t="s">
        <v>157</v>
      </c>
      <c r="N1759" s="9" t="s">
        <v>165</v>
      </c>
      <c r="P1759" s="9" t="s">
        <v>165</v>
      </c>
      <c r="R1759" s="9" t="s">
        <v>165</v>
      </c>
      <c r="T1759" s="9" t="s">
        <v>165</v>
      </c>
      <c r="U1759" s="9" t="s">
        <v>165</v>
      </c>
      <c r="V1759" s="9" t="s">
        <v>165</v>
      </c>
      <c r="W1759" s="9" t="s">
        <v>165</v>
      </c>
    </row>
    <row r="1760" spans="1:24" x14ac:dyDescent="0.2">
      <c r="A1760" s="9">
        <v>427392</v>
      </c>
      <c r="B1760" s="9" t="s">
        <v>157</v>
      </c>
      <c r="D1760" s="9" t="s">
        <v>165</v>
      </c>
      <c r="L1760" s="9" t="s">
        <v>167</v>
      </c>
      <c r="O1760" s="9" t="s">
        <v>167</v>
      </c>
      <c r="R1760" s="9" t="s">
        <v>167</v>
      </c>
      <c r="T1760" s="9" t="s">
        <v>167</v>
      </c>
      <c r="V1760" s="9" t="s">
        <v>167</v>
      </c>
    </row>
    <row r="1761" spans="1:24" x14ac:dyDescent="0.2">
      <c r="A1761" s="9">
        <v>427396</v>
      </c>
      <c r="B1761" s="9" t="s">
        <v>157</v>
      </c>
      <c r="L1761" s="9" t="s">
        <v>165</v>
      </c>
      <c r="T1761" s="9" t="s">
        <v>163</v>
      </c>
      <c r="U1761" s="9" t="s">
        <v>163</v>
      </c>
      <c r="V1761" s="9" t="s">
        <v>163</v>
      </c>
      <c r="W1761" s="9" t="s">
        <v>163</v>
      </c>
      <c r="X1761" s="9" t="s">
        <v>163</v>
      </c>
    </row>
    <row r="1762" spans="1:24" x14ac:dyDescent="0.2">
      <c r="A1762" s="9">
        <v>427402</v>
      </c>
      <c r="B1762" s="9" t="s">
        <v>157</v>
      </c>
      <c r="J1762" s="9" t="s">
        <v>167</v>
      </c>
      <c r="R1762" s="9" t="s">
        <v>165</v>
      </c>
      <c r="S1762" s="9" t="s">
        <v>165</v>
      </c>
      <c r="U1762" s="9" t="s">
        <v>163</v>
      </c>
      <c r="V1762" s="9" t="s">
        <v>163</v>
      </c>
      <c r="W1762" s="9" t="s">
        <v>163</v>
      </c>
    </row>
    <row r="1763" spans="1:24" x14ac:dyDescent="0.2">
      <c r="A1763" s="9">
        <v>427404</v>
      </c>
      <c r="B1763" s="9" t="s">
        <v>157</v>
      </c>
      <c r="L1763" s="9" t="s">
        <v>165</v>
      </c>
      <c r="R1763" s="9" t="s">
        <v>163</v>
      </c>
      <c r="T1763" s="9" t="s">
        <v>163</v>
      </c>
      <c r="U1763" s="9" t="s">
        <v>163</v>
      </c>
      <c r="V1763" s="9" t="s">
        <v>163</v>
      </c>
      <c r="W1763" s="9" t="s">
        <v>163</v>
      </c>
      <c r="X1763" s="9" t="s">
        <v>163</v>
      </c>
    </row>
    <row r="1764" spans="1:24" x14ac:dyDescent="0.2">
      <c r="A1764" s="9">
        <v>427407</v>
      </c>
      <c r="B1764" s="9" t="s">
        <v>157</v>
      </c>
      <c r="G1764" s="9" t="s">
        <v>165</v>
      </c>
      <c r="L1764" s="9" t="s">
        <v>165</v>
      </c>
      <c r="T1764" s="9" t="s">
        <v>163</v>
      </c>
      <c r="U1764" s="9" t="s">
        <v>163</v>
      </c>
      <c r="V1764" s="9" t="s">
        <v>163</v>
      </c>
      <c r="W1764" s="9" t="s">
        <v>163</v>
      </c>
      <c r="X1764" s="9" t="s">
        <v>163</v>
      </c>
    </row>
    <row r="1765" spans="1:24" x14ac:dyDescent="0.2">
      <c r="A1765" s="9">
        <v>427410</v>
      </c>
      <c r="B1765" s="9" t="s">
        <v>157</v>
      </c>
      <c r="L1765" s="9" t="s">
        <v>165</v>
      </c>
      <c r="R1765" s="9" t="s">
        <v>163</v>
      </c>
      <c r="U1765" s="9" t="s">
        <v>163</v>
      </c>
      <c r="V1765" s="9" t="s">
        <v>163</v>
      </c>
      <c r="W1765" s="9" t="s">
        <v>163</v>
      </c>
    </row>
    <row r="1766" spans="1:24" x14ac:dyDescent="0.2">
      <c r="A1766" s="9">
        <v>427411</v>
      </c>
      <c r="B1766" s="9" t="s">
        <v>157</v>
      </c>
      <c r="F1766" s="9" t="s">
        <v>165</v>
      </c>
      <c r="J1766" s="9" t="s">
        <v>165</v>
      </c>
      <c r="K1766" s="9" t="s">
        <v>163</v>
      </c>
      <c r="M1766" s="9" t="s">
        <v>165</v>
      </c>
      <c r="O1766" s="9" t="s">
        <v>163</v>
      </c>
      <c r="P1766" s="9" t="s">
        <v>163</v>
      </c>
      <c r="R1766" s="9" t="s">
        <v>163</v>
      </c>
      <c r="U1766" s="9" t="s">
        <v>163</v>
      </c>
      <c r="V1766" s="9" t="s">
        <v>163</v>
      </c>
      <c r="W1766" s="9" t="s">
        <v>163</v>
      </c>
      <c r="X1766" s="9" t="s">
        <v>163</v>
      </c>
    </row>
    <row r="1767" spans="1:24" x14ac:dyDescent="0.2">
      <c r="A1767" s="9">
        <v>427412</v>
      </c>
      <c r="B1767" s="9" t="s">
        <v>157</v>
      </c>
      <c r="P1767" s="9" t="s">
        <v>165</v>
      </c>
      <c r="R1767" s="9" t="s">
        <v>165</v>
      </c>
      <c r="T1767" s="9" t="s">
        <v>163</v>
      </c>
      <c r="U1767" s="9" t="s">
        <v>163</v>
      </c>
      <c r="V1767" s="9" t="s">
        <v>163</v>
      </c>
      <c r="W1767" s="9" t="s">
        <v>163</v>
      </c>
      <c r="X1767" s="9" t="s">
        <v>163</v>
      </c>
    </row>
    <row r="1768" spans="1:24" x14ac:dyDescent="0.2">
      <c r="A1768" s="9">
        <v>427417</v>
      </c>
      <c r="B1768" s="9" t="s">
        <v>157</v>
      </c>
      <c r="L1768" s="9" t="s">
        <v>163</v>
      </c>
      <c r="N1768" s="9" t="s">
        <v>165</v>
      </c>
      <c r="R1768" s="9" t="s">
        <v>163</v>
      </c>
      <c r="S1768" s="9" t="s">
        <v>165</v>
      </c>
      <c r="T1768" s="9" t="s">
        <v>163</v>
      </c>
      <c r="U1768" s="9" t="s">
        <v>163</v>
      </c>
      <c r="V1768" s="9" t="s">
        <v>163</v>
      </c>
      <c r="W1768" s="9" t="s">
        <v>163</v>
      </c>
      <c r="X1768" s="9" t="s">
        <v>163</v>
      </c>
    </row>
    <row r="1769" spans="1:24" x14ac:dyDescent="0.2">
      <c r="A1769" s="9">
        <v>427420</v>
      </c>
      <c r="B1769" s="9" t="s">
        <v>157</v>
      </c>
      <c r="D1769" s="9" t="s">
        <v>167</v>
      </c>
      <c r="L1769" s="9" t="s">
        <v>165</v>
      </c>
      <c r="N1769" s="9" t="s">
        <v>165</v>
      </c>
      <c r="P1769" s="9" t="s">
        <v>165</v>
      </c>
      <c r="R1769" s="9" t="s">
        <v>165</v>
      </c>
      <c r="T1769" s="9" t="s">
        <v>163</v>
      </c>
      <c r="U1769" s="9" t="s">
        <v>163</v>
      </c>
      <c r="V1769" s="9" t="s">
        <v>163</v>
      </c>
      <c r="W1769" s="9" t="s">
        <v>163</v>
      </c>
      <c r="X1769" s="9" t="s">
        <v>163</v>
      </c>
    </row>
    <row r="1770" spans="1:24" x14ac:dyDescent="0.2">
      <c r="A1770" s="9">
        <v>427421</v>
      </c>
      <c r="B1770" s="9" t="s">
        <v>157</v>
      </c>
      <c r="H1770" s="9" t="s">
        <v>167</v>
      </c>
      <c r="N1770" s="9" t="s">
        <v>165</v>
      </c>
      <c r="P1770" s="9" t="s">
        <v>165</v>
      </c>
      <c r="S1770" s="9" t="s">
        <v>165</v>
      </c>
      <c r="T1770" s="9" t="s">
        <v>163</v>
      </c>
      <c r="U1770" s="9" t="s">
        <v>163</v>
      </c>
      <c r="V1770" s="9" t="s">
        <v>163</v>
      </c>
      <c r="W1770" s="9" t="s">
        <v>163</v>
      </c>
      <c r="X1770" s="9" t="s">
        <v>163</v>
      </c>
    </row>
    <row r="1771" spans="1:24" x14ac:dyDescent="0.2">
      <c r="A1771" s="9">
        <v>427422</v>
      </c>
      <c r="B1771" s="9" t="s">
        <v>157</v>
      </c>
      <c r="G1771" s="9" t="s">
        <v>163</v>
      </c>
      <c r="J1771" s="9" t="s">
        <v>163</v>
      </c>
      <c r="L1771" s="9" t="s">
        <v>163</v>
      </c>
      <c r="N1771" s="9" t="s">
        <v>165</v>
      </c>
      <c r="P1771" s="9" t="s">
        <v>163</v>
      </c>
      <c r="R1771" s="9" t="s">
        <v>163</v>
      </c>
      <c r="T1771" s="9" t="s">
        <v>163</v>
      </c>
      <c r="U1771" s="9" t="s">
        <v>163</v>
      </c>
      <c r="V1771" s="9" t="s">
        <v>163</v>
      </c>
      <c r="W1771" s="9" t="s">
        <v>163</v>
      </c>
      <c r="X1771" s="9" t="s">
        <v>163</v>
      </c>
    </row>
    <row r="1772" spans="1:24" x14ac:dyDescent="0.2">
      <c r="A1772" s="9">
        <v>427425</v>
      </c>
      <c r="B1772" s="9" t="s">
        <v>157</v>
      </c>
      <c r="T1772" s="9" t="s">
        <v>163</v>
      </c>
      <c r="U1772" s="9" t="s">
        <v>163</v>
      </c>
      <c r="V1772" s="9" t="s">
        <v>163</v>
      </c>
      <c r="W1772" s="9" t="s">
        <v>163</v>
      </c>
      <c r="X1772" s="9" t="s">
        <v>163</v>
      </c>
    </row>
    <row r="1773" spans="1:24" x14ac:dyDescent="0.2">
      <c r="A1773" s="9">
        <v>427429</v>
      </c>
      <c r="B1773" s="9" t="s">
        <v>157</v>
      </c>
      <c r="I1773" s="9" t="s">
        <v>165</v>
      </c>
      <c r="N1773" s="9" t="s">
        <v>163</v>
      </c>
      <c r="O1773" s="9" t="s">
        <v>163</v>
      </c>
      <c r="P1773" s="9" t="s">
        <v>163</v>
      </c>
      <c r="Q1773" s="9" t="s">
        <v>163</v>
      </c>
      <c r="R1773" s="9" t="s">
        <v>163</v>
      </c>
      <c r="S1773" s="9" t="s">
        <v>163</v>
      </c>
      <c r="T1773" s="9" t="s">
        <v>163</v>
      </c>
      <c r="U1773" s="9" t="s">
        <v>163</v>
      </c>
      <c r="V1773" s="9" t="s">
        <v>163</v>
      </c>
      <c r="W1773" s="9" t="s">
        <v>163</v>
      </c>
      <c r="X1773" s="9" t="s">
        <v>163</v>
      </c>
    </row>
    <row r="1774" spans="1:24" x14ac:dyDescent="0.2">
      <c r="A1774" s="9">
        <v>427430</v>
      </c>
      <c r="B1774" s="9" t="s">
        <v>157</v>
      </c>
      <c r="G1774" s="9" t="s">
        <v>165</v>
      </c>
      <c r="J1774" s="9" t="s">
        <v>165</v>
      </c>
      <c r="L1774" s="9" t="s">
        <v>165</v>
      </c>
      <c r="M1774" s="9" t="s">
        <v>167</v>
      </c>
      <c r="N1774" s="9" t="s">
        <v>165</v>
      </c>
      <c r="P1774" s="9" t="s">
        <v>163</v>
      </c>
      <c r="Q1774" s="9" t="s">
        <v>163</v>
      </c>
      <c r="R1774" s="9" t="s">
        <v>163</v>
      </c>
      <c r="S1774" s="9" t="s">
        <v>163</v>
      </c>
      <c r="T1774" s="9" t="s">
        <v>163</v>
      </c>
      <c r="U1774" s="9" t="s">
        <v>163</v>
      </c>
      <c r="V1774" s="9" t="s">
        <v>163</v>
      </c>
      <c r="W1774" s="9" t="s">
        <v>163</v>
      </c>
      <c r="X1774" s="9" t="s">
        <v>163</v>
      </c>
    </row>
    <row r="1775" spans="1:24" x14ac:dyDescent="0.2">
      <c r="A1775" s="9">
        <v>427432</v>
      </c>
      <c r="B1775" s="9" t="s">
        <v>157</v>
      </c>
      <c r="H1775" s="9" t="s">
        <v>167</v>
      </c>
      <c r="L1775" s="9" t="s">
        <v>163</v>
      </c>
      <c r="N1775" s="9" t="s">
        <v>165</v>
      </c>
      <c r="R1775" s="9" t="s">
        <v>163</v>
      </c>
      <c r="S1775" s="9" t="s">
        <v>163</v>
      </c>
      <c r="T1775" s="9" t="s">
        <v>163</v>
      </c>
      <c r="U1775" s="9" t="s">
        <v>163</v>
      </c>
      <c r="V1775" s="9" t="s">
        <v>163</v>
      </c>
      <c r="W1775" s="9" t="s">
        <v>163</v>
      </c>
      <c r="X1775" s="9" t="s">
        <v>163</v>
      </c>
    </row>
    <row r="1776" spans="1:24" x14ac:dyDescent="0.2">
      <c r="A1776" s="9">
        <v>427436</v>
      </c>
      <c r="B1776" s="9" t="s">
        <v>157</v>
      </c>
      <c r="H1776" s="9" t="s">
        <v>163</v>
      </c>
      <c r="L1776" s="9" t="s">
        <v>163</v>
      </c>
      <c r="N1776" s="9" t="s">
        <v>165</v>
      </c>
      <c r="R1776" s="9" t="s">
        <v>163</v>
      </c>
      <c r="S1776" s="9" t="s">
        <v>163</v>
      </c>
      <c r="T1776" s="9" t="s">
        <v>163</v>
      </c>
      <c r="U1776" s="9" t="s">
        <v>163</v>
      </c>
      <c r="V1776" s="9" t="s">
        <v>163</v>
      </c>
      <c r="W1776" s="9" t="s">
        <v>163</v>
      </c>
      <c r="X1776" s="9" t="s">
        <v>163</v>
      </c>
    </row>
    <row r="1777" spans="1:24" x14ac:dyDescent="0.2">
      <c r="A1777" s="9">
        <v>427442</v>
      </c>
      <c r="B1777" s="9" t="s">
        <v>157</v>
      </c>
      <c r="N1777" s="9" t="s">
        <v>165</v>
      </c>
      <c r="O1777" s="9" t="s">
        <v>163</v>
      </c>
      <c r="T1777" s="9" t="s">
        <v>163</v>
      </c>
      <c r="U1777" s="9" t="s">
        <v>163</v>
      </c>
      <c r="V1777" s="9" t="s">
        <v>163</v>
      </c>
      <c r="W1777" s="9" t="s">
        <v>163</v>
      </c>
      <c r="X1777" s="9" t="s">
        <v>163</v>
      </c>
    </row>
    <row r="1778" spans="1:24" x14ac:dyDescent="0.2">
      <c r="A1778" s="9">
        <v>427443</v>
      </c>
      <c r="B1778" s="9" t="s">
        <v>157</v>
      </c>
      <c r="J1778" s="9" t="s">
        <v>165</v>
      </c>
      <c r="K1778" s="9" t="s">
        <v>167</v>
      </c>
      <c r="L1778" s="9" t="s">
        <v>165</v>
      </c>
      <c r="N1778" s="9" t="s">
        <v>165</v>
      </c>
      <c r="O1778" s="9" t="s">
        <v>165</v>
      </c>
      <c r="P1778" s="9" t="s">
        <v>165</v>
      </c>
      <c r="Q1778" s="9" t="s">
        <v>165</v>
      </c>
      <c r="R1778" s="9" t="s">
        <v>163</v>
      </c>
      <c r="S1778" s="9" t="s">
        <v>165</v>
      </c>
      <c r="T1778" s="9" t="s">
        <v>163</v>
      </c>
      <c r="U1778" s="9" t="s">
        <v>163</v>
      </c>
      <c r="V1778" s="9" t="s">
        <v>163</v>
      </c>
      <c r="W1778" s="9" t="s">
        <v>163</v>
      </c>
      <c r="X1778" s="9" t="s">
        <v>163</v>
      </c>
    </row>
    <row r="1779" spans="1:24" x14ac:dyDescent="0.2">
      <c r="A1779" s="9">
        <v>427444</v>
      </c>
      <c r="B1779" s="9" t="s">
        <v>157</v>
      </c>
      <c r="L1779" s="9" t="s">
        <v>167</v>
      </c>
      <c r="O1779" s="9" t="s">
        <v>165</v>
      </c>
      <c r="P1779" s="9" t="s">
        <v>165</v>
      </c>
      <c r="R1779" s="9" t="s">
        <v>163</v>
      </c>
      <c r="T1779" s="9" t="s">
        <v>163</v>
      </c>
      <c r="U1779" s="9" t="s">
        <v>163</v>
      </c>
      <c r="V1779" s="9" t="s">
        <v>163</v>
      </c>
      <c r="W1779" s="9" t="s">
        <v>163</v>
      </c>
      <c r="X1779" s="9" t="s">
        <v>163</v>
      </c>
    </row>
    <row r="1780" spans="1:24" x14ac:dyDescent="0.2">
      <c r="A1780" s="9">
        <v>427454</v>
      </c>
      <c r="B1780" s="9" t="s">
        <v>157</v>
      </c>
      <c r="G1780" s="9" t="s">
        <v>167</v>
      </c>
      <c r="K1780" s="9" t="s">
        <v>165</v>
      </c>
      <c r="L1780" s="9" t="s">
        <v>165</v>
      </c>
      <c r="N1780" s="9" t="s">
        <v>163</v>
      </c>
      <c r="O1780" s="9" t="s">
        <v>163</v>
      </c>
      <c r="P1780" s="9" t="s">
        <v>163</v>
      </c>
      <c r="Q1780" s="9" t="s">
        <v>163</v>
      </c>
      <c r="R1780" s="9" t="s">
        <v>163</v>
      </c>
      <c r="S1780" s="9" t="s">
        <v>163</v>
      </c>
      <c r="T1780" s="9" t="s">
        <v>163</v>
      </c>
      <c r="U1780" s="9" t="s">
        <v>163</v>
      </c>
      <c r="V1780" s="9" t="s">
        <v>163</v>
      </c>
      <c r="W1780" s="9" t="s">
        <v>163</v>
      </c>
      <c r="X1780" s="9" t="s">
        <v>163</v>
      </c>
    </row>
    <row r="1781" spans="1:24" x14ac:dyDescent="0.2">
      <c r="A1781" s="9">
        <v>427456</v>
      </c>
      <c r="B1781" s="9" t="s">
        <v>157</v>
      </c>
      <c r="N1781" s="9" t="s">
        <v>165</v>
      </c>
      <c r="T1781" s="9" t="s">
        <v>163</v>
      </c>
      <c r="U1781" s="9" t="s">
        <v>163</v>
      </c>
      <c r="V1781" s="9" t="s">
        <v>163</v>
      </c>
      <c r="W1781" s="9" t="s">
        <v>163</v>
      </c>
      <c r="X1781" s="9" t="s">
        <v>163</v>
      </c>
    </row>
    <row r="1782" spans="1:24" x14ac:dyDescent="0.2">
      <c r="A1782" s="9">
        <v>427458</v>
      </c>
      <c r="B1782" s="9" t="s">
        <v>157</v>
      </c>
      <c r="F1782" s="9" t="s">
        <v>167</v>
      </c>
      <c r="J1782" s="9" t="s">
        <v>163</v>
      </c>
      <c r="K1782" s="9" t="s">
        <v>165</v>
      </c>
      <c r="O1782" s="9" t="s">
        <v>167</v>
      </c>
      <c r="R1782" s="9" t="s">
        <v>163</v>
      </c>
      <c r="T1782" s="9" t="s">
        <v>163</v>
      </c>
      <c r="U1782" s="9" t="s">
        <v>163</v>
      </c>
      <c r="V1782" s="9" t="s">
        <v>163</v>
      </c>
      <c r="W1782" s="9" t="s">
        <v>163</v>
      </c>
      <c r="X1782" s="9" t="s">
        <v>163</v>
      </c>
    </row>
    <row r="1783" spans="1:24" x14ac:dyDescent="0.2">
      <c r="A1783" s="9">
        <v>427462</v>
      </c>
      <c r="B1783" s="9" t="s">
        <v>157</v>
      </c>
      <c r="C1783" s="9" t="s">
        <v>167</v>
      </c>
      <c r="E1783" s="9" t="s">
        <v>167</v>
      </c>
      <c r="I1783" s="9" t="s">
        <v>163</v>
      </c>
      <c r="L1783" s="9" t="s">
        <v>165</v>
      </c>
      <c r="N1783" s="9" t="s">
        <v>165</v>
      </c>
      <c r="O1783" s="9" t="s">
        <v>165</v>
      </c>
      <c r="P1783" s="9" t="s">
        <v>165</v>
      </c>
      <c r="Q1783" s="9" t="s">
        <v>165</v>
      </c>
      <c r="R1783" s="9" t="s">
        <v>165</v>
      </c>
      <c r="S1783" s="9" t="s">
        <v>165</v>
      </c>
      <c r="T1783" s="9" t="s">
        <v>163</v>
      </c>
      <c r="U1783" s="9" t="s">
        <v>163</v>
      </c>
      <c r="V1783" s="9" t="s">
        <v>163</v>
      </c>
      <c r="W1783" s="9" t="s">
        <v>163</v>
      </c>
      <c r="X1783" s="9" t="s">
        <v>163</v>
      </c>
    </row>
    <row r="1784" spans="1:24" x14ac:dyDescent="0.2">
      <c r="A1784" s="9">
        <v>427484</v>
      </c>
      <c r="B1784" s="9" t="s">
        <v>157</v>
      </c>
      <c r="G1784" s="9" t="s">
        <v>167</v>
      </c>
      <c r="H1784" s="9" t="s">
        <v>163</v>
      </c>
      <c r="K1784" s="9" t="s">
        <v>167</v>
      </c>
      <c r="L1784" s="9" t="s">
        <v>163</v>
      </c>
      <c r="O1784" s="9" t="s">
        <v>165</v>
      </c>
      <c r="P1784" s="9" t="s">
        <v>165</v>
      </c>
      <c r="T1784" s="9" t="s">
        <v>163</v>
      </c>
      <c r="U1784" s="9" t="s">
        <v>163</v>
      </c>
      <c r="V1784" s="9" t="s">
        <v>163</v>
      </c>
      <c r="W1784" s="9" t="s">
        <v>163</v>
      </c>
      <c r="X1784" s="9" t="s">
        <v>163</v>
      </c>
    </row>
    <row r="1785" spans="1:24" x14ac:dyDescent="0.2">
      <c r="A1785" s="9">
        <v>427488</v>
      </c>
      <c r="B1785" s="9" t="s">
        <v>157</v>
      </c>
      <c r="M1785" s="9" t="s">
        <v>163</v>
      </c>
      <c r="N1785" s="9" t="s">
        <v>165</v>
      </c>
      <c r="P1785" s="9" t="s">
        <v>165</v>
      </c>
      <c r="R1785" s="9" t="s">
        <v>165</v>
      </c>
      <c r="T1785" s="9" t="s">
        <v>163</v>
      </c>
      <c r="U1785" s="9" t="s">
        <v>163</v>
      </c>
      <c r="V1785" s="9" t="s">
        <v>163</v>
      </c>
      <c r="W1785" s="9" t="s">
        <v>163</v>
      </c>
      <c r="X1785" s="9" t="s">
        <v>163</v>
      </c>
    </row>
    <row r="1786" spans="1:24" x14ac:dyDescent="0.2">
      <c r="A1786" s="9">
        <v>427493</v>
      </c>
      <c r="B1786" s="9" t="s">
        <v>157</v>
      </c>
      <c r="D1786" s="9" t="s">
        <v>163</v>
      </c>
      <c r="H1786" s="9" t="s">
        <v>163</v>
      </c>
      <c r="L1786" s="9" t="s">
        <v>163</v>
      </c>
      <c r="N1786" s="9" t="s">
        <v>163</v>
      </c>
      <c r="P1786" s="9" t="s">
        <v>165</v>
      </c>
      <c r="Q1786" s="9" t="s">
        <v>165</v>
      </c>
      <c r="R1786" s="9" t="s">
        <v>163</v>
      </c>
      <c r="S1786" s="9" t="s">
        <v>163</v>
      </c>
      <c r="T1786" s="9" t="s">
        <v>163</v>
      </c>
      <c r="U1786" s="9" t="s">
        <v>163</v>
      </c>
      <c r="V1786" s="9" t="s">
        <v>163</v>
      </c>
      <c r="W1786" s="9" t="s">
        <v>163</v>
      </c>
      <c r="X1786" s="9" t="s">
        <v>163</v>
      </c>
    </row>
    <row r="1787" spans="1:24" x14ac:dyDescent="0.2">
      <c r="A1787" s="9">
        <v>427495</v>
      </c>
      <c r="B1787" s="9" t="s">
        <v>157</v>
      </c>
      <c r="L1787" s="9" t="s">
        <v>167</v>
      </c>
      <c r="N1787" s="9" t="s">
        <v>165</v>
      </c>
      <c r="O1787" s="9" t="s">
        <v>165</v>
      </c>
      <c r="P1787" s="9" t="s">
        <v>165</v>
      </c>
      <c r="R1787" s="9" t="s">
        <v>163</v>
      </c>
      <c r="S1787" s="9" t="s">
        <v>163</v>
      </c>
      <c r="T1787" s="9" t="s">
        <v>163</v>
      </c>
      <c r="U1787" s="9" t="s">
        <v>163</v>
      </c>
      <c r="V1787" s="9" t="s">
        <v>163</v>
      </c>
      <c r="W1787" s="9" t="s">
        <v>163</v>
      </c>
      <c r="X1787" s="9" t="s">
        <v>163</v>
      </c>
    </row>
    <row r="1788" spans="1:24" x14ac:dyDescent="0.2">
      <c r="A1788" s="9">
        <v>427500</v>
      </c>
      <c r="B1788" s="9" t="s">
        <v>157</v>
      </c>
      <c r="N1788" s="9" t="s">
        <v>165</v>
      </c>
      <c r="P1788" s="9" t="s">
        <v>163</v>
      </c>
      <c r="Q1788" s="9" t="s">
        <v>163</v>
      </c>
      <c r="R1788" s="9" t="s">
        <v>163</v>
      </c>
      <c r="T1788" s="9" t="s">
        <v>163</v>
      </c>
      <c r="U1788" s="9" t="s">
        <v>163</v>
      </c>
      <c r="V1788" s="9" t="s">
        <v>163</v>
      </c>
      <c r="W1788" s="9" t="s">
        <v>163</v>
      </c>
      <c r="X1788" s="9" t="s">
        <v>163</v>
      </c>
    </row>
    <row r="1789" spans="1:24" x14ac:dyDescent="0.2">
      <c r="A1789" s="9">
        <v>427503</v>
      </c>
      <c r="B1789" s="9" t="s">
        <v>157</v>
      </c>
      <c r="K1789" s="9" t="s">
        <v>167</v>
      </c>
      <c r="L1789" s="9" t="s">
        <v>167</v>
      </c>
      <c r="N1789" s="9" t="s">
        <v>165</v>
      </c>
      <c r="P1789" s="9" t="s">
        <v>163</v>
      </c>
      <c r="Q1789" s="9" t="s">
        <v>165</v>
      </c>
      <c r="R1789" s="9" t="s">
        <v>163</v>
      </c>
      <c r="T1789" s="9" t="s">
        <v>163</v>
      </c>
      <c r="U1789" s="9" t="s">
        <v>163</v>
      </c>
      <c r="V1789" s="9" t="s">
        <v>163</v>
      </c>
      <c r="W1789" s="9" t="s">
        <v>163</v>
      </c>
      <c r="X1789" s="9" t="s">
        <v>163</v>
      </c>
    </row>
    <row r="1790" spans="1:24" x14ac:dyDescent="0.2">
      <c r="A1790" s="9">
        <v>427506</v>
      </c>
      <c r="B1790" s="9" t="s">
        <v>157</v>
      </c>
      <c r="C1790" s="9" t="s">
        <v>167</v>
      </c>
      <c r="I1790" s="9" t="s">
        <v>163</v>
      </c>
      <c r="L1790" s="9" t="s">
        <v>163</v>
      </c>
      <c r="N1790" s="9" t="s">
        <v>163</v>
      </c>
      <c r="O1790" s="9" t="s">
        <v>165</v>
      </c>
      <c r="P1790" s="9" t="s">
        <v>165</v>
      </c>
      <c r="R1790" s="9" t="s">
        <v>163</v>
      </c>
      <c r="S1790" s="9" t="s">
        <v>163</v>
      </c>
      <c r="T1790" s="9" t="s">
        <v>163</v>
      </c>
      <c r="U1790" s="9" t="s">
        <v>163</v>
      </c>
      <c r="V1790" s="9" t="s">
        <v>163</v>
      </c>
      <c r="W1790" s="9" t="s">
        <v>163</v>
      </c>
      <c r="X1790" s="9" t="s">
        <v>163</v>
      </c>
    </row>
    <row r="1791" spans="1:24" x14ac:dyDescent="0.2">
      <c r="A1791" s="9">
        <v>427511</v>
      </c>
      <c r="B1791" s="9" t="s">
        <v>157</v>
      </c>
      <c r="K1791" s="9" t="s">
        <v>165</v>
      </c>
      <c r="N1791" s="9" t="s">
        <v>165</v>
      </c>
      <c r="P1791" s="9" t="s">
        <v>165</v>
      </c>
      <c r="Q1791" s="9" t="s">
        <v>165</v>
      </c>
      <c r="T1791" s="9" t="s">
        <v>163</v>
      </c>
      <c r="U1791" s="9" t="s">
        <v>163</v>
      </c>
      <c r="V1791" s="9" t="s">
        <v>163</v>
      </c>
      <c r="W1791" s="9" t="s">
        <v>163</v>
      </c>
      <c r="X1791" s="9" t="s">
        <v>163</v>
      </c>
    </row>
    <row r="1792" spans="1:24" x14ac:dyDescent="0.2">
      <c r="A1792" s="9">
        <v>427517</v>
      </c>
      <c r="B1792" s="9" t="s">
        <v>157</v>
      </c>
      <c r="N1792" s="9" t="s">
        <v>165</v>
      </c>
      <c r="T1792" s="9" t="s">
        <v>163</v>
      </c>
      <c r="U1792" s="9" t="s">
        <v>163</v>
      </c>
      <c r="V1792" s="9" t="s">
        <v>163</v>
      </c>
      <c r="W1792" s="9" t="s">
        <v>163</v>
      </c>
      <c r="X1792" s="9" t="s">
        <v>163</v>
      </c>
    </row>
    <row r="1793" spans="1:24" x14ac:dyDescent="0.2">
      <c r="A1793" s="9">
        <v>427519</v>
      </c>
      <c r="B1793" s="9" t="s">
        <v>157</v>
      </c>
      <c r="D1793" s="9" t="s">
        <v>167</v>
      </c>
      <c r="J1793" s="9" t="s">
        <v>167</v>
      </c>
      <c r="K1793" s="9" t="s">
        <v>165</v>
      </c>
      <c r="R1793" s="9" t="s">
        <v>165</v>
      </c>
      <c r="U1793" s="9" t="s">
        <v>163</v>
      </c>
      <c r="V1793" s="9" t="s">
        <v>163</v>
      </c>
      <c r="W1793" s="9" t="s">
        <v>163</v>
      </c>
    </row>
    <row r="1794" spans="1:24" x14ac:dyDescent="0.2">
      <c r="A1794" s="9">
        <v>427520</v>
      </c>
      <c r="B1794" s="9" t="s">
        <v>157</v>
      </c>
      <c r="G1794" s="9" t="s">
        <v>167</v>
      </c>
      <c r="O1794" s="9" t="s">
        <v>167</v>
      </c>
      <c r="U1794" s="9" t="s">
        <v>165</v>
      </c>
      <c r="V1794" s="9" t="s">
        <v>167</v>
      </c>
      <c r="W1794" s="9" t="s">
        <v>167</v>
      </c>
    </row>
    <row r="1795" spans="1:24" x14ac:dyDescent="0.2">
      <c r="A1795" s="9">
        <v>427522</v>
      </c>
      <c r="B1795" s="9" t="s">
        <v>157</v>
      </c>
      <c r="C1795" s="9" t="s">
        <v>167</v>
      </c>
      <c r="N1795" s="9" t="s">
        <v>165</v>
      </c>
      <c r="Q1795" s="9" t="s">
        <v>165</v>
      </c>
      <c r="T1795" s="9" t="s">
        <v>163</v>
      </c>
      <c r="U1795" s="9" t="s">
        <v>163</v>
      </c>
      <c r="V1795" s="9" t="s">
        <v>163</v>
      </c>
      <c r="W1795" s="9" t="s">
        <v>163</v>
      </c>
      <c r="X1795" s="9" t="s">
        <v>163</v>
      </c>
    </row>
    <row r="1796" spans="1:24" x14ac:dyDescent="0.2">
      <c r="A1796" s="9">
        <v>427526</v>
      </c>
      <c r="B1796" s="9" t="s">
        <v>157</v>
      </c>
      <c r="N1796" s="9" t="s">
        <v>165</v>
      </c>
      <c r="T1796" s="9" t="s">
        <v>163</v>
      </c>
      <c r="U1796" s="9" t="s">
        <v>163</v>
      </c>
      <c r="V1796" s="9" t="s">
        <v>163</v>
      </c>
      <c r="W1796" s="9" t="s">
        <v>163</v>
      </c>
      <c r="X1796" s="9" t="s">
        <v>163</v>
      </c>
    </row>
    <row r="1797" spans="1:24" x14ac:dyDescent="0.2">
      <c r="A1797" s="9">
        <v>427529</v>
      </c>
      <c r="B1797" s="9" t="s">
        <v>157</v>
      </c>
      <c r="M1797" s="9" t="s">
        <v>167</v>
      </c>
      <c r="N1797" s="9" t="s">
        <v>165</v>
      </c>
      <c r="R1797" s="9" t="s">
        <v>163</v>
      </c>
      <c r="T1797" s="9" t="s">
        <v>163</v>
      </c>
      <c r="U1797" s="9" t="s">
        <v>163</v>
      </c>
      <c r="V1797" s="9" t="s">
        <v>163</v>
      </c>
      <c r="W1797" s="9" t="s">
        <v>163</v>
      </c>
      <c r="X1797" s="9" t="s">
        <v>163</v>
      </c>
    </row>
    <row r="1798" spans="1:24" x14ac:dyDescent="0.2">
      <c r="A1798" s="9">
        <v>427530</v>
      </c>
      <c r="B1798" s="9" t="s">
        <v>157</v>
      </c>
      <c r="L1798" s="9" t="s">
        <v>163</v>
      </c>
      <c r="P1798" s="9" t="s">
        <v>165</v>
      </c>
      <c r="R1798" s="9" t="s">
        <v>163</v>
      </c>
      <c r="S1798" s="9" t="s">
        <v>165</v>
      </c>
      <c r="T1798" s="9" t="s">
        <v>163</v>
      </c>
      <c r="U1798" s="9" t="s">
        <v>163</v>
      </c>
      <c r="V1798" s="9" t="s">
        <v>163</v>
      </c>
      <c r="W1798" s="9" t="s">
        <v>163</v>
      </c>
      <c r="X1798" s="9" t="s">
        <v>163</v>
      </c>
    </row>
    <row r="1799" spans="1:24" x14ac:dyDescent="0.2">
      <c r="A1799" s="9">
        <v>427539</v>
      </c>
      <c r="B1799" s="9" t="s">
        <v>157</v>
      </c>
      <c r="I1799" s="9" t="s">
        <v>167</v>
      </c>
      <c r="K1799" s="9" t="s">
        <v>167</v>
      </c>
      <c r="L1799" s="9" t="s">
        <v>163</v>
      </c>
      <c r="N1799" s="9" t="s">
        <v>165</v>
      </c>
      <c r="O1799" s="9" t="s">
        <v>165</v>
      </c>
      <c r="P1799" s="9" t="s">
        <v>165</v>
      </c>
      <c r="R1799" s="9" t="s">
        <v>163</v>
      </c>
      <c r="S1799" s="9" t="s">
        <v>163</v>
      </c>
      <c r="T1799" s="9" t="s">
        <v>163</v>
      </c>
      <c r="U1799" s="9" t="s">
        <v>163</v>
      </c>
      <c r="V1799" s="9" t="s">
        <v>163</v>
      </c>
      <c r="W1799" s="9" t="s">
        <v>163</v>
      </c>
      <c r="X1799" s="9" t="s">
        <v>163</v>
      </c>
    </row>
    <row r="1800" spans="1:24" x14ac:dyDescent="0.2">
      <c r="A1800" s="9">
        <v>427554</v>
      </c>
      <c r="B1800" s="9" t="s">
        <v>157</v>
      </c>
      <c r="I1800" s="9" t="s">
        <v>163</v>
      </c>
      <c r="L1800" s="9" t="s">
        <v>165</v>
      </c>
      <c r="M1800" s="9" t="s">
        <v>165</v>
      </c>
      <c r="N1800" s="9" t="s">
        <v>163</v>
      </c>
      <c r="P1800" s="9" t="s">
        <v>165</v>
      </c>
      <c r="R1800" s="9" t="s">
        <v>165</v>
      </c>
      <c r="T1800" s="9" t="s">
        <v>163</v>
      </c>
      <c r="U1800" s="9" t="s">
        <v>163</v>
      </c>
      <c r="V1800" s="9" t="s">
        <v>163</v>
      </c>
      <c r="W1800" s="9" t="s">
        <v>163</v>
      </c>
      <c r="X1800" s="9" t="s">
        <v>163</v>
      </c>
    </row>
    <row r="1801" spans="1:24" x14ac:dyDescent="0.2">
      <c r="A1801" s="9">
        <v>427563</v>
      </c>
      <c r="B1801" s="9" t="s">
        <v>157</v>
      </c>
      <c r="H1801" s="9" t="s">
        <v>167</v>
      </c>
      <c r="L1801" s="9" t="s">
        <v>165</v>
      </c>
      <c r="N1801" s="9" t="s">
        <v>165</v>
      </c>
      <c r="P1801" s="9" t="s">
        <v>165</v>
      </c>
      <c r="Q1801" s="9" t="s">
        <v>165</v>
      </c>
      <c r="S1801" s="9" t="s">
        <v>165</v>
      </c>
      <c r="T1801" s="9" t="s">
        <v>163</v>
      </c>
      <c r="U1801" s="9" t="s">
        <v>163</v>
      </c>
      <c r="V1801" s="9" t="s">
        <v>163</v>
      </c>
      <c r="W1801" s="9" t="s">
        <v>163</v>
      </c>
      <c r="X1801" s="9" t="s">
        <v>163</v>
      </c>
    </row>
    <row r="1802" spans="1:24" x14ac:dyDescent="0.2">
      <c r="A1802" s="9">
        <v>427564</v>
      </c>
      <c r="B1802" s="9" t="s">
        <v>157</v>
      </c>
      <c r="H1802" s="9" t="s">
        <v>165</v>
      </c>
      <c r="K1802" s="9" t="s">
        <v>167</v>
      </c>
      <c r="L1802" s="9" t="s">
        <v>165</v>
      </c>
      <c r="M1802" s="9" t="s">
        <v>167</v>
      </c>
      <c r="N1802" s="9" t="s">
        <v>165</v>
      </c>
      <c r="O1802" s="9" t="s">
        <v>165</v>
      </c>
      <c r="P1802" s="9" t="s">
        <v>165</v>
      </c>
      <c r="Q1802" s="9" t="s">
        <v>165</v>
      </c>
      <c r="R1802" s="9" t="s">
        <v>165</v>
      </c>
      <c r="S1802" s="9" t="s">
        <v>163</v>
      </c>
      <c r="T1802" s="9" t="s">
        <v>163</v>
      </c>
      <c r="U1802" s="9" t="s">
        <v>163</v>
      </c>
      <c r="V1802" s="9" t="s">
        <v>163</v>
      </c>
      <c r="W1802" s="9" t="s">
        <v>163</v>
      </c>
      <c r="X1802" s="9" t="s">
        <v>163</v>
      </c>
    </row>
    <row r="1803" spans="1:24" x14ac:dyDescent="0.2">
      <c r="A1803" s="9">
        <v>427567</v>
      </c>
      <c r="B1803" s="9" t="s">
        <v>157</v>
      </c>
      <c r="D1803" s="9" t="s">
        <v>163</v>
      </c>
      <c r="G1803" s="9" t="s">
        <v>163</v>
      </c>
      <c r="K1803" s="9" t="s">
        <v>167</v>
      </c>
      <c r="P1803" s="9" t="s">
        <v>165</v>
      </c>
      <c r="R1803" s="9" t="s">
        <v>163</v>
      </c>
      <c r="T1803" s="9" t="s">
        <v>163</v>
      </c>
      <c r="U1803" s="9" t="s">
        <v>163</v>
      </c>
      <c r="V1803" s="9" t="s">
        <v>163</v>
      </c>
      <c r="W1803" s="9" t="s">
        <v>163</v>
      </c>
      <c r="X1803" s="9" t="s">
        <v>163</v>
      </c>
    </row>
    <row r="1804" spans="1:24" x14ac:dyDescent="0.2">
      <c r="A1804" s="9">
        <v>427572</v>
      </c>
      <c r="B1804" s="9" t="s">
        <v>157</v>
      </c>
      <c r="I1804" s="9" t="s">
        <v>167</v>
      </c>
      <c r="K1804" s="9" t="s">
        <v>167</v>
      </c>
      <c r="L1804" s="9" t="s">
        <v>167</v>
      </c>
      <c r="P1804" s="9" t="s">
        <v>165</v>
      </c>
      <c r="Q1804" s="9" t="s">
        <v>165</v>
      </c>
      <c r="T1804" s="9" t="s">
        <v>163</v>
      </c>
      <c r="U1804" s="9" t="s">
        <v>163</v>
      </c>
      <c r="V1804" s="9" t="s">
        <v>163</v>
      </c>
      <c r="W1804" s="9" t="s">
        <v>163</v>
      </c>
      <c r="X1804" s="9" t="s">
        <v>163</v>
      </c>
    </row>
    <row r="1805" spans="1:24" x14ac:dyDescent="0.2">
      <c r="A1805" s="9">
        <v>427590</v>
      </c>
      <c r="B1805" s="9" t="s">
        <v>157</v>
      </c>
      <c r="T1805" s="9" t="s">
        <v>163</v>
      </c>
      <c r="U1805" s="9" t="s">
        <v>163</v>
      </c>
      <c r="V1805" s="9" t="s">
        <v>163</v>
      </c>
      <c r="W1805" s="9" t="s">
        <v>163</v>
      </c>
      <c r="X1805" s="9" t="s">
        <v>163</v>
      </c>
    </row>
    <row r="1806" spans="1:24" x14ac:dyDescent="0.2">
      <c r="A1806" s="9">
        <v>427600</v>
      </c>
      <c r="B1806" s="9" t="s">
        <v>157</v>
      </c>
      <c r="D1806" s="9" t="s">
        <v>163</v>
      </c>
      <c r="L1806" s="9" t="s">
        <v>163</v>
      </c>
      <c r="N1806" s="9" t="s">
        <v>167</v>
      </c>
      <c r="O1806" s="9" t="s">
        <v>167</v>
      </c>
      <c r="P1806" s="9" t="s">
        <v>165</v>
      </c>
      <c r="Q1806" s="9" t="s">
        <v>165</v>
      </c>
      <c r="R1806" s="9" t="s">
        <v>165</v>
      </c>
      <c r="T1806" s="9" t="s">
        <v>163</v>
      </c>
      <c r="U1806" s="9" t="s">
        <v>163</v>
      </c>
      <c r="V1806" s="9" t="s">
        <v>165</v>
      </c>
      <c r="W1806" s="9" t="s">
        <v>163</v>
      </c>
      <c r="X1806" s="9" t="s">
        <v>163</v>
      </c>
    </row>
    <row r="1807" spans="1:24" x14ac:dyDescent="0.2">
      <c r="A1807" s="9">
        <v>427602</v>
      </c>
      <c r="B1807" s="9" t="s">
        <v>157</v>
      </c>
      <c r="K1807" s="9" t="s">
        <v>167</v>
      </c>
      <c r="M1807" s="9" t="s">
        <v>167</v>
      </c>
      <c r="P1807" s="9" t="s">
        <v>165</v>
      </c>
      <c r="Q1807" s="9" t="s">
        <v>165</v>
      </c>
      <c r="R1807" s="9" t="s">
        <v>165</v>
      </c>
      <c r="T1807" s="9" t="s">
        <v>163</v>
      </c>
      <c r="U1807" s="9" t="s">
        <v>163</v>
      </c>
      <c r="V1807" s="9" t="s">
        <v>163</v>
      </c>
      <c r="W1807" s="9" t="s">
        <v>163</v>
      </c>
      <c r="X1807" s="9" t="s">
        <v>163</v>
      </c>
    </row>
    <row r="1808" spans="1:24" x14ac:dyDescent="0.2">
      <c r="A1808" s="9">
        <v>427608</v>
      </c>
      <c r="B1808" s="9" t="s">
        <v>157</v>
      </c>
      <c r="C1808" s="9" t="s">
        <v>167</v>
      </c>
      <c r="I1808" s="9" t="s">
        <v>167</v>
      </c>
      <c r="K1808" s="9" t="s">
        <v>167</v>
      </c>
      <c r="N1808" s="9" t="s">
        <v>165</v>
      </c>
      <c r="P1808" s="9" t="s">
        <v>165</v>
      </c>
      <c r="T1808" s="9" t="s">
        <v>163</v>
      </c>
      <c r="U1808" s="9" t="s">
        <v>163</v>
      </c>
      <c r="V1808" s="9" t="s">
        <v>163</v>
      </c>
      <c r="W1808" s="9" t="s">
        <v>163</v>
      </c>
      <c r="X1808" s="9" t="s">
        <v>163</v>
      </c>
    </row>
    <row r="1809" spans="1:24" x14ac:dyDescent="0.2">
      <c r="A1809" s="9">
        <v>427609</v>
      </c>
      <c r="B1809" s="9" t="s">
        <v>157</v>
      </c>
      <c r="K1809" s="9" t="s">
        <v>165</v>
      </c>
      <c r="L1809" s="9" t="s">
        <v>167</v>
      </c>
      <c r="N1809" s="9" t="s">
        <v>165</v>
      </c>
      <c r="P1809" s="9" t="s">
        <v>165</v>
      </c>
      <c r="Q1809" s="9" t="s">
        <v>163</v>
      </c>
      <c r="R1809" s="9" t="s">
        <v>163</v>
      </c>
      <c r="S1809" s="9" t="s">
        <v>163</v>
      </c>
      <c r="T1809" s="9" t="s">
        <v>163</v>
      </c>
      <c r="U1809" s="9" t="s">
        <v>163</v>
      </c>
      <c r="V1809" s="9" t="s">
        <v>163</v>
      </c>
      <c r="W1809" s="9" t="s">
        <v>163</v>
      </c>
      <c r="X1809" s="9" t="s">
        <v>163</v>
      </c>
    </row>
    <row r="1810" spans="1:24" x14ac:dyDescent="0.2">
      <c r="A1810" s="9">
        <v>427615</v>
      </c>
      <c r="B1810" s="9" t="s">
        <v>157</v>
      </c>
      <c r="G1810" s="9" t="s">
        <v>167</v>
      </c>
      <c r="I1810" s="9" t="s">
        <v>165</v>
      </c>
      <c r="L1810" s="9" t="s">
        <v>165</v>
      </c>
      <c r="M1810" s="9" t="s">
        <v>165</v>
      </c>
      <c r="N1810" s="9" t="s">
        <v>163</v>
      </c>
      <c r="O1810" s="9" t="s">
        <v>163</v>
      </c>
      <c r="P1810" s="9" t="s">
        <v>163</v>
      </c>
      <c r="Q1810" s="9" t="s">
        <v>163</v>
      </c>
      <c r="R1810" s="9" t="s">
        <v>163</v>
      </c>
      <c r="S1810" s="9" t="s">
        <v>163</v>
      </c>
      <c r="T1810" s="9" t="s">
        <v>163</v>
      </c>
      <c r="U1810" s="9" t="s">
        <v>163</v>
      </c>
      <c r="V1810" s="9" t="s">
        <v>163</v>
      </c>
      <c r="W1810" s="9" t="s">
        <v>163</v>
      </c>
      <c r="X1810" s="9" t="s">
        <v>163</v>
      </c>
    </row>
    <row r="1811" spans="1:24" x14ac:dyDescent="0.2">
      <c r="A1811" s="9">
        <v>427624</v>
      </c>
      <c r="B1811" s="9" t="s">
        <v>157</v>
      </c>
      <c r="E1811" s="9" t="s">
        <v>165</v>
      </c>
      <c r="K1811" s="9" t="s">
        <v>163</v>
      </c>
      <c r="U1811" s="9" t="s">
        <v>163</v>
      </c>
      <c r="V1811" s="9" t="s">
        <v>163</v>
      </c>
      <c r="W1811" s="9" t="s">
        <v>163</v>
      </c>
    </row>
    <row r="1812" spans="1:24" x14ac:dyDescent="0.2">
      <c r="A1812" s="9">
        <v>427627</v>
      </c>
      <c r="B1812" s="9" t="s">
        <v>157</v>
      </c>
      <c r="R1812" s="9" t="s">
        <v>165</v>
      </c>
      <c r="T1812" s="9" t="s">
        <v>163</v>
      </c>
      <c r="U1812" s="9" t="s">
        <v>163</v>
      </c>
      <c r="V1812" s="9" t="s">
        <v>163</v>
      </c>
      <c r="W1812" s="9" t="s">
        <v>163</v>
      </c>
      <c r="X1812" s="9" t="s">
        <v>163</v>
      </c>
    </row>
    <row r="1813" spans="1:24" x14ac:dyDescent="0.2">
      <c r="A1813" s="9">
        <v>427630</v>
      </c>
      <c r="B1813" s="9" t="s">
        <v>157</v>
      </c>
      <c r="L1813" s="9" t="s">
        <v>165</v>
      </c>
      <c r="N1813" s="9" t="s">
        <v>165</v>
      </c>
      <c r="T1813" s="9" t="s">
        <v>163</v>
      </c>
      <c r="U1813" s="9" t="s">
        <v>163</v>
      </c>
      <c r="V1813" s="9" t="s">
        <v>163</v>
      </c>
      <c r="W1813" s="9" t="s">
        <v>163</v>
      </c>
      <c r="X1813" s="9" t="s">
        <v>163</v>
      </c>
    </row>
    <row r="1814" spans="1:24" x14ac:dyDescent="0.2">
      <c r="A1814" s="9">
        <v>427635</v>
      </c>
      <c r="B1814" s="9" t="s">
        <v>157</v>
      </c>
      <c r="G1814" s="9" t="s">
        <v>165</v>
      </c>
      <c r="L1814" s="9" t="s">
        <v>165</v>
      </c>
      <c r="O1814" s="9" t="s">
        <v>165</v>
      </c>
      <c r="P1814" s="9" t="s">
        <v>165</v>
      </c>
      <c r="S1814" s="9" t="s">
        <v>165</v>
      </c>
      <c r="T1814" s="9" t="s">
        <v>163</v>
      </c>
      <c r="U1814" s="9" t="s">
        <v>163</v>
      </c>
      <c r="V1814" s="9" t="s">
        <v>163</v>
      </c>
      <c r="W1814" s="9" t="s">
        <v>163</v>
      </c>
      <c r="X1814" s="9" t="s">
        <v>163</v>
      </c>
    </row>
    <row r="1815" spans="1:24" x14ac:dyDescent="0.2">
      <c r="A1815" s="9">
        <v>427639</v>
      </c>
      <c r="B1815" s="9" t="s">
        <v>157</v>
      </c>
      <c r="N1815" s="9" t="s">
        <v>165</v>
      </c>
      <c r="T1815" s="9" t="s">
        <v>163</v>
      </c>
      <c r="U1815" s="9" t="s">
        <v>163</v>
      </c>
      <c r="V1815" s="9" t="s">
        <v>163</v>
      </c>
      <c r="W1815" s="9" t="s">
        <v>163</v>
      </c>
      <c r="X1815" s="9" t="s">
        <v>163</v>
      </c>
    </row>
    <row r="1816" spans="1:24" x14ac:dyDescent="0.2">
      <c r="A1816" s="9">
        <v>427645</v>
      </c>
      <c r="B1816" s="9" t="s">
        <v>157</v>
      </c>
      <c r="D1816" s="9" t="s">
        <v>167</v>
      </c>
      <c r="K1816" s="9" t="s">
        <v>167</v>
      </c>
      <c r="L1816" s="9" t="s">
        <v>165</v>
      </c>
      <c r="M1816" s="9" t="s">
        <v>165</v>
      </c>
      <c r="P1816" s="9" t="s">
        <v>165</v>
      </c>
      <c r="R1816" s="9" t="s">
        <v>165</v>
      </c>
      <c r="S1816" s="9" t="s">
        <v>165</v>
      </c>
      <c r="T1816" s="9" t="s">
        <v>163</v>
      </c>
      <c r="U1816" s="9" t="s">
        <v>163</v>
      </c>
      <c r="V1816" s="9" t="s">
        <v>163</v>
      </c>
      <c r="W1816" s="9" t="s">
        <v>163</v>
      </c>
      <c r="X1816" s="9" t="s">
        <v>163</v>
      </c>
    </row>
    <row r="1817" spans="1:24" x14ac:dyDescent="0.2">
      <c r="A1817" s="9">
        <v>427646</v>
      </c>
      <c r="B1817" s="9" t="s">
        <v>157</v>
      </c>
      <c r="D1817" s="9" t="s">
        <v>167</v>
      </c>
      <c r="G1817" s="9" t="s">
        <v>167</v>
      </c>
      <c r="K1817" s="9" t="s">
        <v>165</v>
      </c>
      <c r="L1817" s="9" t="s">
        <v>163</v>
      </c>
      <c r="P1817" s="9" t="s">
        <v>165</v>
      </c>
      <c r="Q1817" s="9" t="s">
        <v>165</v>
      </c>
      <c r="R1817" s="9" t="s">
        <v>163</v>
      </c>
      <c r="S1817" s="9" t="s">
        <v>165</v>
      </c>
      <c r="T1817" s="9" t="s">
        <v>163</v>
      </c>
      <c r="U1817" s="9" t="s">
        <v>163</v>
      </c>
      <c r="V1817" s="9" t="s">
        <v>163</v>
      </c>
      <c r="W1817" s="9" t="s">
        <v>163</v>
      </c>
      <c r="X1817" s="9" t="s">
        <v>163</v>
      </c>
    </row>
    <row r="1818" spans="1:24" x14ac:dyDescent="0.2">
      <c r="A1818" s="9">
        <v>427649</v>
      </c>
      <c r="B1818" s="9" t="s">
        <v>157</v>
      </c>
      <c r="C1818" s="9" t="s">
        <v>167</v>
      </c>
      <c r="D1818" s="9" t="s">
        <v>165</v>
      </c>
      <c r="I1818" s="9" t="s">
        <v>163</v>
      </c>
      <c r="N1818" s="9" t="s">
        <v>165</v>
      </c>
      <c r="P1818" s="9" t="s">
        <v>165</v>
      </c>
      <c r="Q1818" s="9" t="s">
        <v>165</v>
      </c>
      <c r="T1818" s="9" t="s">
        <v>163</v>
      </c>
      <c r="U1818" s="9" t="s">
        <v>163</v>
      </c>
      <c r="V1818" s="9" t="s">
        <v>163</v>
      </c>
      <c r="W1818" s="9" t="s">
        <v>163</v>
      </c>
      <c r="X1818" s="9" t="s">
        <v>163</v>
      </c>
    </row>
    <row r="1819" spans="1:24" x14ac:dyDescent="0.2">
      <c r="A1819" s="9">
        <v>427653</v>
      </c>
      <c r="B1819" s="9" t="s">
        <v>157</v>
      </c>
      <c r="H1819" s="9" t="s">
        <v>165</v>
      </c>
      <c r="L1819" s="9" t="s">
        <v>165</v>
      </c>
      <c r="N1819" s="9" t="s">
        <v>165</v>
      </c>
      <c r="P1819" s="9" t="s">
        <v>165</v>
      </c>
      <c r="R1819" s="9" t="s">
        <v>163</v>
      </c>
      <c r="T1819" s="9" t="s">
        <v>163</v>
      </c>
      <c r="U1819" s="9" t="s">
        <v>163</v>
      </c>
      <c r="V1819" s="9" t="s">
        <v>163</v>
      </c>
      <c r="W1819" s="9" t="s">
        <v>163</v>
      </c>
      <c r="X1819" s="9" t="s">
        <v>163</v>
      </c>
    </row>
    <row r="1820" spans="1:24" x14ac:dyDescent="0.2">
      <c r="A1820" s="9">
        <v>427661</v>
      </c>
      <c r="B1820" s="9" t="s">
        <v>157</v>
      </c>
      <c r="L1820" s="9" t="s">
        <v>165</v>
      </c>
      <c r="P1820" s="9" t="s">
        <v>165</v>
      </c>
      <c r="R1820" s="9" t="s">
        <v>163</v>
      </c>
      <c r="T1820" s="9" t="s">
        <v>163</v>
      </c>
      <c r="U1820" s="9" t="s">
        <v>163</v>
      </c>
      <c r="V1820" s="9" t="s">
        <v>163</v>
      </c>
      <c r="W1820" s="9" t="s">
        <v>163</v>
      </c>
      <c r="X1820" s="9" t="s">
        <v>163</v>
      </c>
    </row>
    <row r="1821" spans="1:24" x14ac:dyDescent="0.2">
      <c r="A1821" s="9">
        <v>427664</v>
      </c>
      <c r="B1821" s="9" t="s">
        <v>157</v>
      </c>
      <c r="J1821" s="9" t="s">
        <v>165</v>
      </c>
      <c r="M1821" s="9" t="s">
        <v>165</v>
      </c>
      <c r="N1821" s="9" t="s">
        <v>165</v>
      </c>
      <c r="P1821" s="9" t="s">
        <v>165</v>
      </c>
      <c r="R1821" s="9" t="s">
        <v>165</v>
      </c>
      <c r="T1821" s="9" t="s">
        <v>163</v>
      </c>
      <c r="U1821" s="9" t="s">
        <v>163</v>
      </c>
      <c r="V1821" s="9" t="s">
        <v>163</v>
      </c>
      <c r="W1821" s="9" t="s">
        <v>163</v>
      </c>
      <c r="X1821" s="9" t="s">
        <v>163</v>
      </c>
    </row>
    <row r="1822" spans="1:24" x14ac:dyDescent="0.2">
      <c r="A1822" s="9">
        <v>427672</v>
      </c>
      <c r="B1822" s="9" t="s">
        <v>157</v>
      </c>
      <c r="R1822" s="9" t="s">
        <v>165</v>
      </c>
      <c r="S1822" s="9" t="s">
        <v>163</v>
      </c>
      <c r="U1822" s="9" t="s">
        <v>163</v>
      </c>
      <c r="V1822" s="9" t="s">
        <v>163</v>
      </c>
      <c r="W1822" s="9" t="s">
        <v>163</v>
      </c>
    </row>
    <row r="1823" spans="1:24" x14ac:dyDescent="0.2">
      <c r="A1823" s="9">
        <v>427673</v>
      </c>
      <c r="B1823" s="9" t="s">
        <v>157</v>
      </c>
      <c r="L1823" s="9" t="s">
        <v>165</v>
      </c>
      <c r="N1823" s="9" t="s">
        <v>165</v>
      </c>
      <c r="T1823" s="9" t="s">
        <v>163</v>
      </c>
      <c r="U1823" s="9" t="s">
        <v>163</v>
      </c>
      <c r="V1823" s="9" t="s">
        <v>163</v>
      </c>
      <c r="W1823" s="9" t="s">
        <v>163</v>
      </c>
      <c r="X1823" s="9" t="s">
        <v>163</v>
      </c>
    </row>
    <row r="1824" spans="1:24" x14ac:dyDescent="0.2">
      <c r="A1824" s="9">
        <v>427674</v>
      </c>
      <c r="B1824" s="9" t="s">
        <v>157</v>
      </c>
      <c r="E1824" s="9" t="s">
        <v>167</v>
      </c>
      <c r="K1824" s="9" t="s">
        <v>163</v>
      </c>
      <c r="L1824" s="9" t="s">
        <v>163</v>
      </c>
      <c r="M1824" s="9" t="s">
        <v>163</v>
      </c>
      <c r="N1824" s="9" t="s">
        <v>165</v>
      </c>
      <c r="P1824" s="9" t="s">
        <v>165</v>
      </c>
      <c r="Q1824" s="9" t="s">
        <v>165</v>
      </c>
      <c r="R1824" s="9" t="s">
        <v>165</v>
      </c>
      <c r="T1824" s="9" t="s">
        <v>163</v>
      </c>
      <c r="U1824" s="9" t="s">
        <v>163</v>
      </c>
      <c r="V1824" s="9" t="s">
        <v>163</v>
      </c>
      <c r="W1824" s="9" t="s">
        <v>163</v>
      </c>
      <c r="X1824" s="9" t="s">
        <v>163</v>
      </c>
    </row>
    <row r="1825" spans="1:24" x14ac:dyDescent="0.2">
      <c r="A1825" s="9">
        <v>427677</v>
      </c>
      <c r="B1825" s="9" t="s">
        <v>157</v>
      </c>
      <c r="N1825" s="9" t="s">
        <v>165</v>
      </c>
      <c r="P1825" s="9" t="s">
        <v>165</v>
      </c>
      <c r="T1825" s="9" t="s">
        <v>163</v>
      </c>
      <c r="U1825" s="9" t="s">
        <v>163</v>
      </c>
      <c r="V1825" s="9" t="s">
        <v>163</v>
      </c>
      <c r="W1825" s="9" t="s">
        <v>163</v>
      </c>
      <c r="X1825" s="9" t="s">
        <v>163</v>
      </c>
    </row>
    <row r="1826" spans="1:24" x14ac:dyDescent="0.2">
      <c r="A1826" s="9">
        <v>427682</v>
      </c>
      <c r="B1826" s="9" t="s">
        <v>157</v>
      </c>
      <c r="G1826" s="9" t="s">
        <v>167</v>
      </c>
      <c r="L1826" s="9" t="s">
        <v>167</v>
      </c>
      <c r="N1826" s="9" t="s">
        <v>165</v>
      </c>
      <c r="R1826" s="9" t="s">
        <v>163</v>
      </c>
      <c r="T1826" s="9" t="s">
        <v>163</v>
      </c>
      <c r="U1826" s="9" t="s">
        <v>163</v>
      </c>
      <c r="V1826" s="9" t="s">
        <v>163</v>
      </c>
      <c r="W1826" s="9" t="s">
        <v>163</v>
      </c>
      <c r="X1826" s="9" t="s">
        <v>163</v>
      </c>
    </row>
    <row r="1827" spans="1:24" x14ac:dyDescent="0.2">
      <c r="A1827" s="9">
        <v>427683</v>
      </c>
      <c r="B1827" s="9" t="s">
        <v>157</v>
      </c>
      <c r="J1827" s="9" t="s">
        <v>165</v>
      </c>
      <c r="K1827" s="9" t="s">
        <v>167</v>
      </c>
      <c r="N1827" s="9" t="s">
        <v>165</v>
      </c>
      <c r="O1827" s="9" t="s">
        <v>167</v>
      </c>
      <c r="P1827" s="9" t="s">
        <v>167</v>
      </c>
      <c r="Q1827" s="9" t="s">
        <v>165</v>
      </c>
      <c r="R1827" s="9" t="s">
        <v>165</v>
      </c>
      <c r="T1827" s="9" t="s">
        <v>163</v>
      </c>
    </row>
    <row r="1828" spans="1:24" x14ac:dyDescent="0.2">
      <c r="A1828" s="9">
        <v>427686</v>
      </c>
      <c r="B1828" s="9" t="s">
        <v>157</v>
      </c>
      <c r="L1828" s="9" t="s">
        <v>165</v>
      </c>
      <c r="M1828" s="9" t="s">
        <v>165</v>
      </c>
      <c r="N1828" s="9" t="s">
        <v>163</v>
      </c>
      <c r="P1828" s="9" t="s">
        <v>163</v>
      </c>
      <c r="Q1828" s="9" t="s">
        <v>163</v>
      </c>
      <c r="R1828" s="9" t="s">
        <v>163</v>
      </c>
      <c r="S1828" s="9" t="s">
        <v>163</v>
      </c>
      <c r="T1828" s="9" t="s">
        <v>163</v>
      </c>
      <c r="U1828" s="9" t="s">
        <v>163</v>
      </c>
      <c r="V1828" s="9" t="s">
        <v>163</v>
      </c>
      <c r="W1828" s="9" t="s">
        <v>163</v>
      </c>
      <c r="X1828" s="9" t="s">
        <v>163</v>
      </c>
    </row>
    <row r="1829" spans="1:24" x14ac:dyDescent="0.2">
      <c r="A1829" s="9">
        <v>427693</v>
      </c>
      <c r="B1829" s="9" t="s">
        <v>157</v>
      </c>
      <c r="P1829" s="9" t="s">
        <v>165</v>
      </c>
      <c r="R1829" s="9" t="s">
        <v>165</v>
      </c>
      <c r="T1829" s="9" t="s">
        <v>163</v>
      </c>
      <c r="U1829" s="9" t="s">
        <v>163</v>
      </c>
      <c r="V1829" s="9" t="s">
        <v>163</v>
      </c>
      <c r="W1829" s="9" t="s">
        <v>163</v>
      </c>
      <c r="X1829" s="9" t="s">
        <v>163</v>
      </c>
    </row>
    <row r="1830" spans="1:24" x14ac:dyDescent="0.2">
      <c r="A1830" s="9">
        <v>427694</v>
      </c>
      <c r="B1830" s="9" t="s">
        <v>157</v>
      </c>
      <c r="F1830" s="9" t="s">
        <v>165</v>
      </c>
      <c r="J1830" s="9" t="s">
        <v>165</v>
      </c>
      <c r="K1830" s="9" t="s">
        <v>165</v>
      </c>
      <c r="O1830" s="9" t="s">
        <v>165</v>
      </c>
      <c r="R1830" s="9" t="s">
        <v>165</v>
      </c>
      <c r="S1830" s="9" t="s">
        <v>163</v>
      </c>
      <c r="T1830" s="9" t="s">
        <v>163</v>
      </c>
      <c r="U1830" s="9" t="s">
        <v>163</v>
      </c>
      <c r="V1830" s="9" t="s">
        <v>163</v>
      </c>
      <c r="W1830" s="9" t="s">
        <v>163</v>
      </c>
      <c r="X1830" s="9" t="s">
        <v>163</v>
      </c>
    </row>
    <row r="1831" spans="1:24" x14ac:dyDescent="0.2">
      <c r="A1831" s="9">
        <v>427696</v>
      </c>
      <c r="B1831" s="9" t="s">
        <v>157</v>
      </c>
      <c r="D1831" s="9" t="s">
        <v>167</v>
      </c>
      <c r="K1831" s="9" t="s">
        <v>167</v>
      </c>
      <c r="P1831" s="9" t="s">
        <v>165</v>
      </c>
      <c r="R1831" s="9" t="s">
        <v>163</v>
      </c>
      <c r="U1831" s="9" t="s">
        <v>163</v>
      </c>
      <c r="V1831" s="9" t="s">
        <v>163</v>
      </c>
      <c r="W1831" s="9" t="s">
        <v>163</v>
      </c>
      <c r="X1831" s="9" t="s">
        <v>163</v>
      </c>
    </row>
    <row r="1832" spans="1:24" x14ac:dyDescent="0.2">
      <c r="A1832" s="9">
        <v>427697</v>
      </c>
      <c r="B1832" s="9" t="s">
        <v>157</v>
      </c>
      <c r="N1832" s="9" t="s">
        <v>165</v>
      </c>
      <c r="P1832" s="9" t="s">
        <v>165</v>
      </c>
      <c r="Q1832" s="9" t="s">
        <v>165</v>
      </c>
      <c r="R1832" s="9" t="s">
        <v>165</v>
      </c>
      <c r="T1832" s="9" t="s">
        <v>163</v>
      </c>
      <c r="U1832" s="9" t="s">
        <v>163</v>
      </c>
      <c r="V1832" s="9" t="s">
        <v>163</v>
      </c>
      <c r="W1832" s="9" t="s">
        <v>163</v>
      </c>
      <c r="X1832" s="9" t="s">
        <v>163</v>
      </c>
    </row>
    <row r="1833" spans="1:24" x14ac:dyDescent="0.2">
      <c r="A1833" s="9">
        <v>427702</v>
      </c>
      <c r="B1833" s="9" t="s">
        <v>157</v>
      </c>
      <c r="L1833" s="9" t="s">
        <v>165</v>
      </c>
      <c r="N1833" s="9" t="s">
        <v>165</v>
      </c>
      <c r="S1833" s="9" t="s">
        <v>165</v>
      </c>
      <c r="T1833" s="9" t="s">
        <v>163</v>
      </c>
      <c r="U1833" s="9" t="s">
        <v>163</v>
      </c>
      <c r="V1833" s="9" t="s">
        <v>163</v>
      </c>
      <c r="W1833" s="9" t="s">
        <v>163</v>
      </c>
      <c r="X1833" s="9" t="s">
        <v>163</v>
      </c>
    </row>
    <row r="1834" spans="1:24" x14ac:dyDescent="0.2">
      <c r="A1834" s="9">
        <v>427705</v>
      </c>
      <c r="B1834" s="9" t="s">
        <v>157</v>
      </c>
      <c r="H1834" s="9" t="s">
        <v>167</v>
      </c>
      <c r="J1834" s="9" t="s">
        <v>167</v>
      </c>
      <c r="K1834" s="9" t="s">
        <v>167</v>
      </c>
      <c r="L1834" s="9" t="s">
        <v>165</v>
      </c>
      <c r="N1834" s="9" t="s">
        <v>165</v>
      </c>
      <c r="P1834" s="9" t="s">
        <v>165</v>
      </c>
      <c r="Q1834" s="9" t="s">
        <v>165</v>
      </c>
      <c r="R1834" s="9" t="s">
        <v>163</v>
      </c>
      <c r="S1834" s="9" t="s">
        <v>163</v>
      </c>
      <c r="T1834" s="9" t="s">
        <v>163</v>
      </c>
      <c r="U1834" s="9" t="s">
        <v>163</v>
      </c>
      <c r="V1834" s="9" t="s">
        <v>163</v>
      </c>
      <c r="W1834" s="9" t="s">
        <v>163</v>
      </c>
      <c r="X1834" s="9" t="s">
        <v>163</v>
      </c>
    </row>
    <row r="1835" spans="1:24" x14ac:dyDescent="0.2">
      <c r="A1835" s="9">
        <v>427706</v>
      </c>
      <c r="B1835" s="9" t="s">
        <v>157</v>
      </c>
      <c r="G1835" s="9" t="s">
        <v>167</v>
      </c>
      <c r="N1835" s="9" t="s">
        <v>165</v>
      </c>
      <c r="P1835" s="9" t="s">
        <v>165</v>
      </c>
      <c r="R1835" s="9" t="s">
        <v>165</v>
      </c>
      <c r="T1835" s="9" t="s">
        <v>163</v>
      </c>
      <c r="U1835" s="9" t="s">
        <v>163</v>
      </c>
      <c r="V1835" s="9" t="s">
        <v>163</v>
      </c>
      <c r="W1835" s="9" t="s">
        <v>163</v>
      </c>
      <c r="X1835" s="9" t="s">
        <v>163</v>
      </c>
    </row>
    <row r="1836" spans="1:24" x14ac:dyDescent="0.2">
      <c r="A1836" s="9">
        <v>427709</v>
      </c>
      <c r="B1836" s="9" t="s">
        <v>157</v>
      </c>
      <c r="O1836" s="9" t="s">
        <v>163</v>
      </c>
      <c r="R1836" s="9" t="s">
        <v>163</v>
      </c>
      <c r="U1836" s="9" t="s">
        <v>163</v>
      </c>
      <c r="V1836" s="9" t="s">
        <v>163</v>
      </c>
      <c r="W1836" s="9" t="s">
        <v>163</v>
      </c>
    </row>
    <row r="1837" spans="1:24" x14ac:dyDescent="0.2">
      <c r="A1837" s="9">
        <v>427716</v>
      </c>
      <c r="B1837" s="9" t="s">
        <v>157</v>
      </c>
      <c r="K1837" s="9" t="s">
        <v>167</v>
      </c>
      <c r="L1837" s="9" t="s">
        <v>165</v>
      </c>
      <c r="N1837" s="9" t="s">
        <v>165</v>
      </c>
      <c r="P1837" s="9" t="s">
        <v>165</v>
      </c>
      <c r="Q1837" s="9" t="s">
        <v>165</v>
      </c>
      <c r="R1837" s="9" t="s">
        <v>163</v>
      </c>
      <c r="S1837" s="9" t="s">
        <v>165</v>
      </c>
      <c r="T1837" s="9" t="s">
        <v>163</v>
      </c>
      <c r="U1837" s="9" t="s">
        <v>163</v>
      </c>
      <c r="V1837" s="9" t="s">
        <v>163</v>
      </c>
      <c r="W1837" s="9" t="s">
        <v>163</v>
      </c>
      <c r="X1837" s="9" t="s">
        <v>163</v>
      </c>
    </row>
    <row r="1838" spans="1:24" x14ac:dyDescent="0.2">
      <c r="A1838" s="9">
        <v>427717</v>
      </c>
      <c r="B1838" s="9" t="s">
        <v>157</v>
      </c>
      <c r="D1838" s="9" t="s">
        <v>163</v>
      </c>
      <c r="L1838" s="9" t="s">
        <v>165</v>
      </c>
      <c r="P1838" s="9" t="s">
        <v>165</v>
      </c>
      <c r="Q1838" s="9" t="s">
        <v>165</v>
      </c>
      <c r="T1838" s="9" t="s">
        <v>163</v>
      </c>
      <c r="U1838" s="9" t="s">
        <v>163</v>
      </c>
      <c r="V1838" s="9" t="s">
        <v>163</v>
      </c>
      <c r="W1838" s="9" t="s">
        <v>163</v>
      </c>
      <c r="X1838" s="9" t="s">
        <v>163</v>
      </c>
    </row>
    <row r="1839" spans="1:24" x14ac:dyDescent="0.2">
      <c r="A1839" s="9">
        <v>427719</v>
      </c>
      <c r="B1839" s="9" t="s">
        <v>157</v>
      </c>
      <c r="N1839" s="9" t="s">
        <v>165</v>
      </c>
      <c r="P1839" s="9" t="s">
        <v>165</v>
      </c>
      <c r="T1839" s="9" t="s">
        <v>163</v>
      </c>
      <c r="U1839" s="9" t="s">
        <v>163</v>
      </c>
      <c r="V1839" s="9" t="s">
        <v>163</v>
      </c>
      <c r="W1839" s="9" t="s">
        <v>163</v>
      </c>
      <c r="X1839" s="9" t="s">
        <v>163</v>
      </c>
    </row>
    <row r="1840" spans="1:24" x14ac:dyDescent="0.2">
      <c r="A1840" s="9">
        <v>427721</v>
      </c>
      <c r="B1840" s="9" t="s">
        <v>157</v>
      </c>
      <c r="L1840" s="9" t="s">
        <v>165</v>
      </c>
      <c r="N1840" s="9" t="s">
        <v>165</v>
      </c>
      <c r="P1840" s="9" t="s">
        <v>165</v>
      </c>
      <c r="R1840" s="9" t="s">
        <v>163</v>
      </c>
      <c r="T1840" s="9" t="s">
        <v>163</v>
      </c>
      <c r="U1840" s="9" t="s">
        <v>163</v>
      </c>
      <c r="V1840" s="9" t="s">
        <v>163</v>
      </c>
      <c r="W1840" s="9" t="s">
        <v>163</v>
      </c>
      <c r="X1840" s="9" t="s">
        <v>163</v>
      </c>
    </row>
    <row r="1841" spans="1:24" x14ac:dyDescent="0.2">
      <c r="A1841" s="9">
        <v>427724</v>
      </c>
      <c r="B1841" s="9" t="s">
        <v>157</v>
      </c>
      <c r="D1841" s="9" t="s">
        <v>167</v>
      </c>
      <c r="H1841" s="9" t="s">
        <v>163</v>
      </c>
      <c r="L1841" s="9" t="s">
        <v>163</v>
      </c>
      <c r="N1841" s="9" t="s">
        <v>165</v>
      </c>
      <c r="R1841" s="9" t="s">
        <v>163</v>
      </c>
      <c r="S1841" s="9" t="s">
        <v>163</v>
      </c>
      <c r="T1841" s="9" t="s">
        <v>163</v>
      </c>
      <c r="U1841" s="9" t="s">
        <v>163</v>
      </c>
      <c r="V1841" s="9" t="s">
        <v>163</v>
      </c>
      <c r="W1841" s="9" t="s">
        <v>163</v>
      </c>
      <c r="X1841" s="9" t="s">
        <v>163</v>
      </c>
    </row>
    <row r="1842" spans="1:24" x14ac:dyDescent="0.2">
      <c r="A1842" s="9">
        <v>427728</v>
      </c>
      <c r="B1842" s="9" t="s">
        <v>157</v>
      </c>
      <c r="G1842" s="9" t="s">
        <v>163</v>
      </c>
      <c r="I1842" s="9" t="s">
        <v>163</v>
      </c>
      <c r="N1842" s="9" t="s">
        <v>165</v>
      </c>
      <c r="R1842" s="9" t="s">
        <v>163</v>
      </c>
      <c r="T1842" s="9" t="s">
        <v>163</v>
      </c>
      <c r="U1842" s="9" t="s">
        <v>163</v>
      </c>
      <c r="V1842" s="9" t="s">
        <v>163</v>
      </c>
      <c r="W1842" s="9" t="s">
        <v>163</v>
      </c>
      <c r="X1842" s="9" t="s">
        <v>163</v>
      </c>
    </row>
    <row r="1843" spans="1:24" x14ac:dyDescent="0.2">
      <c r="A1843" s="9">
        <v>427730</v>
      </c>
      <c r="B1843" s="9" t="s">
        <v>157</v>
      </c>
      <c r="G1843" s="9" t="s">
        <v>165</v>
      </c>
      <c r="L1843" s="9" t="s">
        <v>165</v>
      </c>
      <c r="M1843" s="9" t="s">
        <v>165</v>
      </c>
      <c r="N1843" s="9" t="s">
        <v>165</v>
      </c>
      <c r="P1843" s="9" t="s">
        <v>165</v>
      </c>
      <c r="T1843" s="9" t="s">
        <v>163</v>
      </c>
      <c r="U1843" s="9" t="s">
        <v>163</v>
      </c>
      <c r="V1843" s="9" t="s">
        <v>163</v>
      </c>
      <c r="W1843" s="9" t="s">
        <v>163</v>
      </c>
      <c r="X1843" s="9" t="s">
        <v>163</v>
      </c>
    </row>
    <row r="1844" spans="1:24" x14ac:dyDescent="0.2">
      <c r="A1844" s="9">
        <v>427734</v>
      </c>
      <c r="B1844" s="9" t="s">
        <v>157</v>
      </c>
      <c r="C1844" s="9" t="s">
        <v>167</v>
      </c>
      <c r="G1844" s="9" t="s">
        <v>167</v>
      </c>
      <c r="I1844" s="9" t="s">
        <v>167</v>
      </c>
      <c r="N1844" s="9" t="s">
        <v>163</v>
      </c>
      <c r="O1844" s="9" t="s">
        <v>165</v>
      </c>
      <c r="P1844" s="9" t="s">
        <v>165</v>
      </c>
      <c r="Q1844" s="9" t="s">
        <v>165</v>
      </c>
      <c r="R1844" s="9" t="s">
        <v>163</v>
      </c>
      <c r="S1844" s="9" t="s">
        <v>163</v>
      </c>
      <c r="T1844" s="9" t="s">
        <v>163</v>
      </c>
      <c r="U1844" s="9" t="s">
        <v>163</v>
      </c>
      <c r="V1844" s="9" t="s">
        <v>163</v>
      </c>
      <c r="W1844" s="9" t="s">
        <v>163</v>
      </c>
      <c r="X1844" s="9" t="s">
        <v>163</v>
      </c>
    </row>
    <row r="1845" spans="1:24" x14ac:dyDescent="0.2">
      <c r="A1845" s="9">
        <v>427737</v>
      </c>
      <c r="B1845" s="9" t="s">
        <v>157</v>
      </c>
      <c r="K1845" s="9" t="s">
        <v>165</v>
      </c>
      <c r="M1845" s="9" t="s">
        <v>163</v>
      </c>
      <c r="U1845" s="9" t="s">
        <v>163</v>
      </c>
      <c r="V1845" s="9" t="s">
        <v>163</v>
      </c>
      <c r="W1845" s="9" t="s">
        <v>163</v>
      </c>
    </row>
    <row r="1846" spans="1:24" x14ac:dyDescent="0.2">
      <c r="A1846" s="9">
        <v>427744</v>
      </c>
      <c r="B1846" s="9" t="s">
        <v>157</v>
      </c>
      <c r="D1846" s="9" t="s">
        <v>165</v>
      </c>
      <c r="L1846" s="9" t="s">
        <v>163</v>
      </c>
      <c r="M1846" s="9" t="s">
        <v>163</v>
      </c>
      <c r="N1846" s="9" t="s">
        <v>165</v>
      </c>
      <c r="P1846" s="9" t="s">
        <v>165</v>
      </c>
      <c r="Q1846" s="9" t="s">
        <v>163</v>
      </c>
      <c r="R1846" s="9" t="s">
        <v>163</v>
      </c>
      <c r="T1846" s="9" t="s">
        <v>163</v>
      </c>
      <c r="U1846" s="9" t="s">
        <v>163</v>
      </c>
      <c r="V1846" s="9" t="s">
        <v>163</v>
      </c>
      <c r="W1846" s="9" t="s">
        <v>163</v>
      </c>
      <c r="X1846" s="9" t="s">
        <v>163</v>
      </c>
    </row>
    <row r="1847" spans="1:24" x14ac:dyDescent="0.2">
      <c r="A1847" s="9">
        <v>427750</v>
      </c>
      <c r="B1847" s="9" t="s">
        <v>157</v>
      </c>
      <c r="J1847" s="9" t="s">
        <v>163</v>
      </c>
      <c r="L1847" s="9" t="s">
        <v>163</v>
      </c>
      <c r="O1847" s="9" t="s">
        <v>165</v>
      </c>
      <c r="R1847" s="9" t="s">
        <v>165</v>
      </c>
      <c r="T1847" s="9" t="s">
        <v>163</v>
      </c>
    </row>
    <row r="1848" spans="1:24" x14ac:dyDescent="0.2">
      <c r="A1848" s="9">
        <v>427854</v>
      </c>
      <c r="B1848" s="9" t="s">
        <v>157</v>
      </c>
      <c r="N1848" s="9" t="s">
        <v>165</v>
      </c>
      <c r="O1848" s="9" t="s">
        <v>165</v>
      </c>
      <c r="P1848" s="9" t="s">
        <v>165</v>
      </c>
      <c r="T1848" s="9" t="s">
        <v>163</v>
      </c>
      <c r="U1848" s="9" t="s">
        <v>163</v>
      </c>
      <c r="V1848" s="9" t="s">
        <v>163</v>
      </c>
      <c r="X1848" s="9" t="s">
        <v>163</v>
      </c>
    </row>
    <row r="1849" spans="1:24" x14ac:dyDescent="0.2">
      <c r="A1849" s="9">
        <v>427885</v>
      </c>
      <c r="B1849" s="9" t="s">
        <v>157</v>
      </c>
      <c r="G1849" s="9" t="s">
        <v>165</v>
      </c>
      <c r="K1849" s="9" t="s">
        <v>165</v>
      </c>
      <c r="L1849" s="9" t="s">
        <v>165</v>
      </c>
      <c r="P1849" s="9" t="s">
        <v>165</v>
      </c>
      <c r="R1849" s="9" t="s">
        <v>165</v>
      </c>
      <c r="T1849" s="9" t="s">
        <v>163</v>
      </c>
      <c r="U1849" s="9" t="s">
        <v>163</v>
      </c>
      <c r="V1849" s="9" t="s">
        <v>163</v>
      </c>
      <c r="W1849" s="9" t="s">
        <v>163</v>
      </c>
      <c r="X1849" s="9" t="s">
        <v>163</v>
      </c>
    </row>
    <row r="1850" spans="1:24" x14ac:dyDescent="0.2">
      <c r="A1850" s="9">
        <v>427899</v>
      </c>
      <c r="B1850" s="9" t="s">
        <v>157</v>
      </c>
      <c r="G1850" s="9" t="s">
        <v>163</v>
      </c>
      <c r="H1850" s="9" t="s">
        <v>163</v>
      </c>
      <c r="J1850" s="9" t="s">
        <v>163</v>
      </c>
      <c r="L1850" s="9" t="s">
        <v>163</v>
      </c>
      <c r="N1850" s="9" t="s">
        <v>165</v>
      </c>
      <c r="P1850" s="9" t="s">
        <v>165</v>
      </c>
      <c r="T1850" s="9" t="s">
        <v>163</v>
      </c>
      <c r="U1850" s="9" t="s">
        <v>163</v>
      </c>
      <c r="V1850" s="9" t="s">
        <v>163</v>
      </c>
      <c r="X1850" s="9" t="s">
        <v>163</v>
      </c>
    </row>
    <row r="1851" spans="1:24" x14ac:dyDescent="0.2">
      <c r="A1851" s="9">
        <v>427912</v>
      </c>
      <c r="B1851" s="9" t="s">
        <v>157</v>
      </c>
      <c r="D1851" s="9" t="s">
        <v>163</v>
      </c>
      <c r="G1851" s="9" t="s">
        <v>163</v>
      </c>
      <c r="J1851" s="9" t="s">
        <v>165</v>
      </c>
      <c r="L1851" s="9" t="s">
        <v>163</v>
      </c>
      <c r="N1851" s="9" t="s">
        <v>163</v>
      </c>
      <c r="O1851" s="9" t="s">
        <v>163</v>
      </c>
      <c r="P1851" s="9" t="s">
        <v>163</v>
      </c>
      <c r="R1851" s="9" t="s">
        <v>163</v>
      </c>
      <c r="T1851" s="9" t="s">
        <v>163</v>
      </c>
      <c r="U1851" s="9" t="s">
        <v>163</v>
      </c>
      <c r="V1851" s="9" t="s">
        <v>163</v>
      </c>
      <c r="W1851" s="9" t="s">
        <v>163</v>
      </c>
      <c r="X1851" s="9" t="s">
        <v>163</v>
      </c>
    </row>
    <row r="1852" spans="1:24" x14ac:dyDescent="0.2">
      <c r="A1852" s="9">
        <v>427915</v>
      </c>
      <c r="B1852" s="9" t="s">
        <v>157</v>
      </c>
      <c r="J1852" s="9" t="s">
        <v>163</v>
      </c>
      <c r="L1852" s="9" t="s">
        <v>163</v>
      </c>
      <c r="Q1852" s="9" t="s">
        <v>165</v>
      </c>
      <c r="R1852" s="9" t="s">
        <v>165</v>
      </c>
      <c r="S1852" s="9" t="s">
        <v>165</v>
      </c>
      <c r="T1852" s="9" t="s">
        <v>163</v>
      </c>
      <c r="U1852" s="9" t="s">
        <v>163</v>
      </c>
      <c r="V1852" s="9" t="s">
        <v>163</v>
      </c>
      <c r="X1852" s="9" t="s">
        <v>163</v>
      </c>
    </row>
    <row r="1853" spans="1:24" x14ac:dyDescent="0.2">
      <c r="A1853" s="9">
        <v>427923</v>
      </c>
      <c r="B1853" s="9" t="s">
        <v>157</v>
      </c>
      <c r="J1853" s="9" t="s">
        <v>165</v>
      </c>
      <c r="L1853" s="9" t="s">
        <v>165</v>
      </c>
      <c r="N1853" s="9" t="s">
        <v>165</v>
      </c>
      <c r="P1853" s="9" t="s">
        <v>165</v>
      </c>
      <c r="R1853" s="9" t="s">
        <v>163</v>
      </c>
      <c r="T1853" s="9" t="s">
        <v>163</v>
      </c>
      <c r="U1853" s="9" t="s">
        <v>163</v>
      </c>
      <c r="V1853" s="9" t="s">
        <v>163</v>
      </c>
      <c r="W1853" s="9" t="s">
        <v>163</v>
      </c>
      <c r="X1853" s="9" t="s">
        <v>163</v>
      </c>
    </row>
    <row r="1854" spans="1:24" x14ac:dyDescent="0.2">
      <c r="A1854" s="9">
        <v>427928</v>
      </c>
      <c r="B1854" s="9" t="s">
        <v>157</v>
      </c>
      <c r="F1854" s="9" t="s">
        <v>163</v>
      </c>
      <c r="J1854" s="9" t="s">
        <v>163</v>
      </c>
      <c r="Q1854" s="9" t="s">
        <v>163</v>
      </c>
      <c r="R1854" s="9" t="s">
        <v>163</v>
      </c>
      <c r="S1854" s="9" t="s">
        <v>163</v>
      </c>
      <c r="T1854" s="9" t="s">
        <v>163</v>
      </c>
      <c r="U1854" s="9" t="s">
        <v>163</v>
      </c>
      <c r="V1854" s="9" t="s">
        <v>163</v>
      </c>
      <c r="W1854" s="9" t="s">
        <v>163</v>
      </c>
      <c r="X1854" s="9" t="s">
        <v>163</v>
      </c>
    </row>
    <row r="1855" spans="1:24" x14ac:dyDescent="0.2">
      <c r="A1855" s="9">
        <v>427944</v>
      </c>
      <c r="B1855" s="9" t="s">
        <v>157</v>
      </c>
      <c r="E1855" s="9" t="s">
        <v>163</v>
      </c>
      <c r="G1855" s="9" t="s">
        <v>165</v>
      </c>
      <c r="J1855" s="9" t="s">
        <v>163</v>
      </c>
      <c r="N1855" s="9" t="s">
        <v>165</v>
      </c>
      <c r="P1855" s="9" t="s">
        <v>165</v>
      </c>
      <c r="T1855" s="9" t="s">
        <v>163</v>
      </c>
      <c r="U1855" s="9" t="s">
        <v>163</v>
      </c>
      <c r="V1855" s="9" t="s">
        <v>163</v>
      </c>
      <c r="X1855" s="9" t="s">
        <v>163</v>
      </c>
    </row>
    <row r="1856" spans="1:24" x14ac:dyDescent="0.2">
      <c r="A1856" s="9">
        <v>427945</v>
      </c>
      <c r="B1856" s="9" t="s">
        <v>157</v>
      </c>
      <c r="J1856" s="9" t="s">
        <v>163</v>
      </c>
      <c r="L1856" s="9" t="s">
        <v>163</v>
      </c>
      <c r="N1856" s="9" t="s">
        <v>165</v>
      </c>
      <c r="O1856" s="9" t="s">
        <v>165</v>
      </c>
      <c r="R1856" s="9" t="s">
        <v>165</v>
      </c>
      <c r="T1856" s="9" t="s">
        <v>163</v>
      </c>
      <c r="U1856" s="9" t="s">
        <v>163</v>
      </c>
      <c r="V1856" s="9" t="s">
        <v>163</v>
      </c>
      <c r="W1856" s="9" t="s">
        <v>163</v>
      </c>
      <c r="X1856" s="9" t="s">
        <v>163</v>
      </c>
    </row>
    <row r="1857" spans="1:45" x14ac:dyDescent="0.2">
      <c r="A1857" s="9">
        <v>427952</v>
      </c>
      <c r="B1857" s="9" t="s">
        <v>157</v>
      </c>
      <c r="M1857" s="9" t="s">
        <v>163</v>
      </c>
      <c r="N1857" s="9" t="s">
        <v>165</v>
      </c>
      <c r="O1857" s="9" t="s">
        <v>165</v>
      </c>
      <c r="P1857" s="9" t="s">
        <v>163</v>
      </c>
      <c r="R1857" s="9" t="s">
        <v>163</v>
      </c>
      <c r="T1857" s="9" t="s">
        <v>163</v>
      </c>
      <c r="U1857" s="9" t="s">
        <v>163</v>
      </c>
      <c r="V1857" s="9" t="s">
        <v>163</v>
      </c>
      <c r="W1857" s="9" t="s">
        <v>163</v>
      </c>
      <c r="X1857" s="9" t="s">
        <v>163</v>
      </c>
    </row>
    <row r="1858" spans="1:45" x14ac:dyDescent="0.2">
      <c r="A1858" s="9">
        <v>427976</v>
      </c>
      <c r="B1858" s="9" t="s">
        <v>157</v>
      </c>
      <c r="N1858" s="9" t="s">
        <v>165</v>
      </c>
      <c r="P1858" s="9" t="s">
        <v>165</v>
      </c>
      <c r="T1858" s="9" t="s">
        <v>163</v>
      </c>
      <c r="U1858" s="9" t="s">
        <v>163</v>
      </c>
      <c r="V1858" s="9" t="s">
        <v>163</v>
      </c>
      <c r="W1858" s="9" t="s">
        <v>163</v>
      </c>
      <c r="X1858" s="9" t="s">
        <v>163</v>
      </c>
    </row>
    <row r="1859" spans="1:45" x14ac:dyDescent="0.2">
      <c r="A1859" s="9">
        <v>427998</v>
      </c>
      <c r="B1859" s="9" t="s">
        <v>157</v>
      </c>
      <c r="G1859" s="9" t="s">
        <v>165</v>
      </c>
      <c r="H1859" s="9" t="s">
        <v>163</v>
      </c>
      <c r="J1859" s="9" t="s">
        <v>165</v>
      </c>
      <c r="L1859" s="9" t="s">
        <v>165</v>
      </c>
      <c r="N1859" s="9" t="s">
        <v>163</v>
      </c>
      <c r="O1859" s="9" t="s">
        <v>163</v>
      </c>
      <c r="P1859" s="9" t="s">
        <v>163</v>
      </c>
      <c r="R1859" s="9" t="s">
        <v>163</v>
      </c>
      <c r="T1859" s="9" t="s">
        <v>163</v>
      </c>
      <c r="U1859" s="9" t="s">
        <v>163</v>
      </c>
      <c r="V1859" s="9" t="s">
        <v>163</v>
      </c>
      <c r="W1859" s="9" t="s">
        <v>163</v>
      </c>
      <c r="X1859" s="9" t="s">
        <v>163</v>
      </c>
    </row>
    <row r="1860" spans="1:45" x14ac:dyDescent="0.2">
      <c r="A1860" s="9">
        <v>428017</v>
      </c>
      <c r="B1860" s="9" t="s">
        <v>157</v>
      </c>
      <c r="G1860" s="9" t="s">
        <v>165</v>
      </c>
      <c r="H1860" s="9" t="s">
        <v>165</v>
      </c>
      <c r="L1860" s="9" t="s">
        <v>165</v>
      </c>
      <c r="N1860" s="9" t="s">
        <v>165</v>
      </c>
      <c r="P1860" s="9" t="s">
        <v>165</v>
      </c>
      <c r="R1860" s="9" t="s">
        <v>165</v>
      </c>
      <c r="S1860" s="9" t="s">
        <v>163</v>
      </c>
      <c r="T1860" s="9" t="s">
        <v>163</v>
      </c>
      <c r="U1860" s="9" t="s">
        <v>163</v>
      </c>
      <c r="V1860" s="9" t="s">
        <v>163</v>
      </c>
      <c r="X1860" s="9" t="s">
        <v>163</v>
      </c>
    </row>
    <row r="1861" spans="1:45" x14ac:dyDescent="0.2">
      <c r="A1861" s="9">
        <v>428029</v>
      </c>
      <c r="B1861" s="9" t="s">
        <v>157</v>
      </c>
      <c r="E1861" s="9" t="s">
        <v>165</v>
      </c>
      <c r="G1861" s="9" t="s">
        <v>165</v>
      </c>
      <c r="L1861" s="9" t="s">
        <v>165</v>
      </c>
      <c r="N1861" s="9" t="s">
        <v>165</v>
      </c>
      <c r="O1861" s="9" t="s">
        <v>165</v>
      </c>
      <c r="R1861" s="9" t="s">
        <v>165</v>
      </c>
      <c r="T1861" s="9" t="s">
        <v>163</v>
      </c>
      <c r="U1861" s="9" t="s">
        <v>163</v>
      </c>
      <c r="V1861" s="9" t="s">
        <v>163</v>
      </c>
      <c r="X1861" s="9" t="s">
        <v>163</v>
      </c>
    </row>
    <row r="1862" spans="1:45" x14ac:dyDescent="0.2">
      <c r="A1862" s="9">
        <v>428036</v>
      </c>
      <c r="B1862" s="9" t="s">
        <v>1352</v>
      </c>
      <c r="G1862" s="9" t="s">
        <v>165</v>
      </c>
      <c r="J1862" s="9" t="s">
        <v>163</v>
      </c>
      <c r="K1862" s="9" t="s">
        <v>163</v>
      </c>
      <c r="L1862" s="9" t="s">
        <v>163</v>
      </c>
      <c r="N1862" s="9" t="s">
        <v>163</v>
      </c>
      <c r="O1862" s="9" t="s">
        <v>163</v>
      </c>
      <c r="P1862" s="9" t="s">
        <v>163</v>
      </c>
      <c r="Q1862" s="9" t="s">
        <v>163</v>
      </c>
      <c r="R1862" s="9" t="s">
        <v>163</v>
      </c>
    </row>
    <row r="1863" spans="1:45" x14ac:dyDescent="0.2">
      <c r="A1863" s="9">
        <v>422803</v>
      </c>
      <c r="B1863" s="9" t="s">
        <v>157</v>
      </c>
      <c r="L1863" s="9" t="s">
        <v>167</v>
      </c>
      <c r="N1863" s="9" t="s">
        <v>167</v>
      </c>
      <c r="P1863" s="9" t="s">
        <v>163</v>
      </c>
      <c r="R1863" s="9" t="s">
        <v>163</v>
      </c>
      <c r="T1863" s="9" t="s">
        <v>163</v>
      </c>
      <c r="U1863" s="9" t="s">
        <v>163</v>
      </c>
      <c r="V1863" s="9" t="s">
        <v>163</v>
      </c>
    </row>
    <row r="1864" spans="1:45" x14ac:dyDescent="0.2">
      <c r="A1864" s="9">
        <v>424828</v>
      </c>
      <c r="B1864" s="9" t="s">
        <v>157</v>
      </c>
      <c r="D1864" s="9" t="s">
        <v>165</v>
      </c>
      <c r="G1864" s="9" t="s">
        <v>167</v>
      </c>
      <c r="H1864" s="9" t="s">
        <v>163</v>
      </c>
      <c r="L1864" s="9" t="s">
        <v>163</v>
      </c>
      <c r="P1864" s="9" t="s">
        <v>163</v>
      </c>
      <c r="R1864" s="9" t="s">
        <v>163</v>
      </c>
      <c r="S1864" s="9" t="s">
        <v>163</v>
      </c>
      <c r="T1864" s="9" t="s">
        <v>163</v>
      </c>
      <c r="X1864" s="9" t="s">
        <v>163</v>
      </c>
    </row>
    <row r="1865" spans="1:45" x14ac:dyDescent="0.2">
      <c r="A1865" s="9">
        <v>412716</v>
      </c>
      <c r="B1865" s="9" t="s">
        <v>157</v>
      </c>
      <c r="J1865" s="9" t="s">
        <v>256</v>
      </c>
      <c r="L1865" s="9" t="s">
        <v>256</v>
      </c>
      <c r="N1865" s="9" t="s">
        <v>256</v>
      </c>
      <c r="O1865" s="9" t="s">
        <v>256</v>
      </c>
      <c r="P1865" s="9" t="s">
        <v>256</v>
      </c>
      <c r="Q1865" s="9" t="s">
        <v>256</v>
      </c>
      <c r="R1865" s="9" t="s">
        <v>256</v>
      </c>
      <c r="T1865" s="9" t="s">
        <v>256</v>
      </c>
      <c r="U1865" s="9" t="s">
        <v>256</v>
      </c>
      <c r="V1865" s="9" t="s">
        <v>256</v>
      </c>
      <c r="W1865" s="9" t="s">
        <v>256</v>
      </c>
      <c r="X1865" s="9" t="s">
        <v>256</v>
      </c>
      <c r="AS1865" s="9" t="s">
        <v>257</v>
      </c>
    </row>
    <row r="1866" spans="1:45" x14ac:dyDescent="0.2">
      <c r="A1866" s="9">
        <v>424003</v>
      </c>
      <c r="B1866" s="9" t="s">
        <v>157</v>
      </c>
      <c r="C1866" s="9" t="s">
        <v>167</v>
      </c>
      <c r="I1866" s="9" t="s">
        <v>163</v>
      </c>
      <c r="J1866" s="9" t="s">
        <v>167</v>
      </c>
      <c r="L1866" s="9" t="s">
        <v>165</v>
      </c>
      <c r="N1866" s="9" t="s">
        <v>165</v>
      </c>
      <c r="P1866" s="9" t="s">
        <v>165</v>
      </c>
      <c r="Q1866" s="9" t="s">
        <v>165</v>
      </c>
      <c r="R1866" s="9" t="s">
        <v>165</v>
      </c>
      <c r="S1866" s="9" t="s">
        <v>165</v>
      </c>
      <c r="T1866" s="9" t="s">
        <v>163</v>
      </c>
      <c r="U1866" s="9" t="s">
        <v>165</v>
      </c>
      <c r="V1866" s="9" t="s">
        <v>165</v>
      </c>
      <c r="W1866" s="9" t="s">
        <v>163</v>
      </c>
      <c r="X1866" s="9" t="s">
        <v>163</v>
      </c>
    </row>
  </sheetData>
  <sheetProtection algorithmName="SHA-512" hashValue="fDZoz+780oIU+OhWz8SpThfQ8FYTFoHQuyPzoOcxYf4EdeqVqcoah4drWw/aJXDR/K6OklRByNzv3/RuSkQoOg==" saltValue="Rz2VaVD8N1y4vBBPWc/dZQ==" spinCount="100000" sheet="1" selectLockedCells="1" selectUnlockedCells="1"/>
  <autoFilter ref="A1:AT1" xr:uid="{00000000-0001-0000-0500-000000000000}">
    <sortState xmlns:xlrd2="http://schemas.microsoft.com/office/spreadsheetml/2017/richdata2" ref="A2:AT1862">
      <sortCondition sortBy="cellColor" ref="A1" dxfId="14"/>
    </sortState>
  </autoFilter>
  <conditionalFormatting sqref="A1867:AS8138 A1:AS1859">
    <cfRule type="containsText" dxfId="13" priority="8" operator="containsText" text="tt">
      <formula>NOT(ISERROR(SEARCH("tt",A1)))</formula>
    </cfRule>
  </conditionalFormatting>
  <conditionalFormatting sqref="A1860:AS1861">
    <cfRule type="containsText" dxfId="12" priority="7" operator="containsText" text="tt">
      <formula>NOT(ISERROR(SEARCH("tt",A1860)))</formula>
    </cfRule>
  </conditionalFormatting>
  <conditionalFormatting sqref="A1:A1861 A1867:A1048576">
    <cfRule type="duplicateValues" dxfId="11" priority="6"/>
  </conditionalFormatting>
  <conditionalFormatting sqref="A1862:AS1862">
    <cfRule type="containsText" dxfId="10" priority="5" operator="containsText" text="tt">
      <formula>NOT(ISERROR(SEARCH("tt",A1862)))</formula>
    </cfRule>
  </conditionalFormatting>
  <conditionalFormatting sqref="A1863:AS1863">
    <cfRule type="containsText" dxfId="9" priority="4" operator="containsText" text="tt">
      <formula>NOT(ISERROR(SEARCH("tt",A1863)))</formula>
    </cfRule>
  </conditionalFormatting>
  <conditionalFormatting sqref="A1864:AS1864">
    <cfRule type="containsText" dxfId="8" priority="3" operator="containsText" text="tt">
      <formula>NOT(ISERROR(SEARCH("tt",A1864)))</formula>
    </cfRule>
  </conditionalFormatting>
  <conditionalFormatting sqref="A1865:AS1865">
    <cfRule type="containsText" dxfId="7" priority="2" operator="containsText" text="tt">
      <formula>NOT(ISERROR(SEARCH("tt",A1865)))</formula>
    </cfRule>
  </conditionalFormatting>
  <conditionalFormatting sqref="A1866:AS1866">
    <cfRule type="containsText" dxfId="6" priority="1" operator="containsText" text="tt">
      <formula>NOT(ISERROR(SEARCH("tt",A1866)))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F7343"/>
  <sheetViews>
    <sheetView rightToLeft="1" workbookViewId="0">
      <pane xSplit="2" ySplit="2" topLeftCell="T1777" activePane="bottomRight" state="frozen"/>
      <selection pane="topRight" activeCell="C1" sqref="C1"/>
      <selection pane="bottomLeft" activeCell="A2" sqref="A2"/>
      <selection pane="bottomRight" sqref="A1:XFD1048576"/>
    </sheetView>
  </sheetViews>
  <sheetFormatPr defaultColWidth="9" defaultRowHeight="14.25" x14ac:dyDescent="0.2"/>
  <cols>
    <col min="1" max="1" width="11.25" style="9" bestFit="1" customWidth="1"/>
    <col min="2" max="2" width="21.5" style="9" bestFit="1" customWidth="1"/>
    <col min="3" max="3" width="18.5" style="9" bestFit="1" customWidth="1"/>
    <col min="4" max="4" width="20.5" style="9" bestFit="1" customWidth="1"/>
    <col min="5" max="5" width="6.5" style="9" bestFit="1" customWidth="1"/>
    <col min="6" max="6" width="10.5" style="188" bestFit="1" customWidth="1"/>
    <col min="7" max="7" width="13.375" style="9" bestFit="1" customWidth="1"/>
    <col min="8" max="8" width="12.125" style="9" bestFit="1" customWidth="1"/>
    <col min="9" max="9" width="13.25" style="9" bestFit="1" customWidth="1"/>
    <col min="10" max="11" width="9.5" style="9" bestFit="1" customWidth="1"/>
    <col min="12" max="12" width="11.25" style="9" bestFit="1" customWidth="1"/>
    <col min="13" max="13" width="8.25" style="9" bestFit="1" customWidth="1"/>
    <col min="14" max="14" width="9.5" style="9" bestFit="1" customWidth="1"/>
    <col min="15" max="15" width="11" style="9" bestFit="1" customWidth="1"/>
    <col min="16" max="17" width="10.5" style="9" bestFit="1" customWidth="1"/>
    <col min="18" max="22" width="13.75" style="9" customWidth="1"/>
    <col min="23" max="23" width="18.375" style="9" bestFit="1" customWidth="1"/>
    <col min="24" max="24" width="5.5" style="9" bestFit="1" customWidth="1"/>
    <col min="25" max="25" width="23.5" style="9" bestFit="1" customWidth="1"/>
    <col min="26" max="27" width="15.375" style="9" customWidth="1"/>
    <col min="28" max="28" width="45.125" style="9" customWidth="1"/>
    <col min="29" max="30" width="13.375" style="9" customWidth="1"/>
    <col min="31" max="31" width="9.125" style="9" bestFit="1" customWidth="1"/>
    <col min="32" max="16384" width="9" style="9"/>
  </cols>
  <sheetData>
    <row r="1" spans="1:29" x14ac:dyDescent="0.2">
      <c r="A1" s="9">
        <v>1</v>
      </c>
      <c r="B1" s="9">
        <v>2</v>
      </c>
      <c r="C1" s="9">
        <v>3</v>
      </c>
      <c r="D1" s="9">
        <v>4</v>
      </c>
      <c r="E1" s="9">
        <v>5</v>
      </c>
      <c r="F1" s="188">
        <v>6</v>
      </c>
      <c r="G1" s="9">
        <v>7</v>
      </c>
      <c r="H1" s="9">
        <v>8</v>
      </c>
      <c r="I1" s="9">
        <v>9</v>
      </c>
      <c r="J1" s="9">
        <v>10</v>
      </c>
      <c r="K1" s="9">
        <v>11</v>
      </c>
      <c r="L1" s="9">
        <v>12</v>
      </c>
      <c r="M1" s="9">
        <v>13</v>
      </c>
      <c r="N1" s="9">
        <v>14</v>
      </c>
      <c r="O1" s="9">
        <v>15</v>
      </c>
      <c r="P1" s="9">
        <v>16</v>
      </c>
      <c r="Q1" s="9">
        <v>17</v>
      </c>
      <c r="R1" s="9">
        <v>18</v>
      </c>
      <c r="S1" s="9">
        <v>19</v>
      </c>
      <c r="T1" s="9">
        <v>20</v>
      </c>
      <c r="U1" s="9">
        <v>21</v>
      </c>
      <c r="V1" s="9">
        <v>22</v>
      </c>
      <c r="W1" s="9">
        <v>23</v>
      </c>
      <c r="X1" s="9">
        <v>24</v>
      </c>
      <c r="Y1" s="9">
        <v>25</v>
      </c>
      <c r="Z1" s="9">
        <v>26</v>
      </c>
      <c r="AA1" s="9">
        <v>27</v>
      </c>
      <c r="AB1" s="9">
        <v>28</v>
      </c>
      <c r="AC1" s="9">
        <v>29</v>
      </c>
    </row>
    <row r="2" spans="1:29" ht="18.75" x14ac:dyDescent="0.2">
      <c r="A2" s="9" t="s">
        <v>94</v>
      </c>
      <c r="B2" s="9" t="s">
        <v>95</v>
      </c>
      <c r="C2" s="9" t="s">
        <v>96</v>
      </c>
      <c r="D2" s="9" t="s">
        <v>97</v>
      </c>
      <c r="E2" s="9" t="s">
        <v>61</v>
      </c>
      <c r="F2" s="188" t="s">
        <v>58</v>
      </c>
      <c r="G2" s="9" t="s">
        <v>59</v>
      </c>
      <c r="H2" s="9" t="s">
        <v>60</v>
      </c>
      <c r="I2" s="9" t="s">
        <v>101</v>
      </c>
      <c r="J2" s="9" t="s">
        <v>111</v>
      </c>
      <c r="K2" s="9" t="s">
        <v>112</v>
      </c>
      <c r="L2" s="9" t="s">
        <v>113</v>
      </c>
      <c r="M2" s="9" t="s">
        <v>109</v>
      </c>
      <c r="N2" s="9" t="s">
        <v>118</v>
      </c>
      <c r="O2" s="9" t="s">
        <v>119</v>
      </c>
      <c r="P2" s="9" t="s">
        <v>120</v>
      </c>
      <c r="Q2" s="9" t="s">
        <v>136</v>
      </c>
      <c r="R2" s="9" t="s">
        <v>259</v>
      </c>
      <c r="S2" s="9" t="s">
        <v>260</v>
      </c>
      <c r="T2" s="9" t="s">
        <v>261</v>
      </c>
      <c r="U2" s="9" t="s">
        <v>262</v>
      </c>
      <c r="V2" s="9" t="s">
        <v>263</v>
      </c>
      <c r="W2" s="9" t="s">
        <v>264</v>
      </c>
      <c r="X2" s="9" t="s">
        <v>265</v>
      </c>
      <c r="Y2" s="189" t="s">
        <v>25</v>
      </c>
      <c r="Z2" s="189" t="s">
        <v>26</v>
      </c>
      <c r="AA2" s="189" t="s">
        <v>27</v>
      </c>
      <c r="AB2" s="189" t="s">
        <v>28</v>
      </c>
      <c r="AC2" s="9">
        <v>1</v>
      </c>
    </row>
    <row r="3" spans="1:29" ht="17.25" customHeight="1" x14ac:dyDescent="0.2">
      <c r="A3" s="9">
        <v>427452</v>
      </c>
      <c r="B3" s="9" t="s">
        <v>1351</v>
      </c>
      <c r="C3" s="9" t="s">
        <v>1044</v>
      </c>
      <c r="D3" s="9" t="s">
        <v>337</v>
      </c>
      <c r="E3" s="9" t="s">
        <v>92</v>
      </c>
      <c r="F3" s="188">
        <v>33633</v>
      </c>
      <c r="G3" s="9" t="s">
        <v>824</v>
      </c>
      <c r="H3" s="9" t="s">
        <v>44</v>
      </c>
      <c r="I3" s="9" t="s">
        <v>1352</v>
      </c>
      <c r="J3" s="9" t="s">
        <v>32</v>
      </c>
      <c r="K3" s="9">
        <v>2012</v>
      </c>
      <c r="L3" s="9" t="s">
        <v>34</v>
      </c>
      <c r="Y3" s="9" t="s">
        <v>1353</v>
      </c>
      <c r="Z3" s="9" t="s">
        <v>1354</v>
      </c>
      <c r="AA3" s="9" t="s">
        <v>1355</v>
      </c>
      <c r="AB3" s="9" t="s">
        <v>1356</v>
      </c>
    </row>
    <row r="4" spans="1:29" ht="17.25" customHeight="1" x14ac:dyDescent="0.2">
      <c r="A4" s="9">
        <v>426923</v>
      </c>
      <c r="B4" s="9" t="s">
        <v>1357</v>
      </c>
      <c r="C4" s="9" t="s">
        <v>521</v>
      </c>
      <c r="D4" s="9" t="s">
        <v>1358</v>
      </c>
      <c r="E4" s="9" t="s">
        <v>93</v>
      </c>
      <c r="F4" s="188">
        <v>32116</v>
      </c>
      <c r="G4" s="9" t="s">
        <v>471</v>
      </c>
      <c r="H4" s="9" t="s">
        <v>31</v>
      </c>
      <c r="I4" s="9" t="s">
        <v>1352</v>
      </c>
      <c r="J4" s="9" t="s">
        <v>32</v>
      </c>
      <c r="K4" s="9">
        <v>2005</v>
      </c>
      <c r="L4" s="9" t="s">
        <v>46</v>
      </c>
      <c r="Y4" s="9" t="s">
        <v>1184</v>
      </c>
      <c r="Z4" s="9" t="s">
        <v>1185</v>
      </c>
      <c r="AA4" s="9" t="s">
        <v>1186</v>
      </c>
      <c r="AB4" s="9" t="s">
        <v>1187</v>
      </c>
    </row>
    <row r="5" spans="1:29" ht="17.25" customHeight="1" x14ac:dyDescent="0.2">
      <c r="A5" s="9">
        <v>427134</v>
      </c>
      <c r="B5" s="9" t="s">
        <v>1359</v>
      </c>
      <c r="C5" s="9" t="s">
        <v>535</v>
      </c>
      <c r="D5" s="9" t="s">
        <v>1360</v>
      </c>
      <c r="E5" s="9" t="s">
        <v>92</v>
      </c>
      <c r="F5" s="188">
        <v>30790</v>
      </c>
      <c r="G5" s="9" t="s">
        <v>34</v>
      </c>
      <c r="H5" s="9" t="s">
        <v>31</v>
      </c>
      <c r="I5" s="9" t="s">
        <v>1352</v>
      </c>
      <c r="J5" s="9" t="s">
        <v>32</v>
      </c>
      <c r="K5" s="9">
        <v>2003</v>
      </c>
      <c r="L5" s="9" t="s">
        <v>34</v>
      </c>
      <c r="Y5" s="9" t="s">
        <v>1184</v>
      </c>
      <c r="Z5" s="9" t="s">
        <v>1185</v>
      </c>
      <c r="AA5" s="9" t="s">
        <v>1186</v>
      </c>
      <c r="AB5" s="9" t="s">
        <v>1187</v>
      </c>
    </row>
    <row r="6" spans="1:29" ht="17.25" customHeight="1" x14ac:dyDescent="0.2">
      <c r="A6" s="9">
        <v>427327</v>
      </c>
      <c r="B6" s="9" t="s">
        <v>1361</v>
      </c>
      <c r="C6" s="9" t="s">
        <v>865</v>
      </c>
      <c r="D6" s="9" t="s">
        <v>631</v>
      </c>
      <c r="E6" s="9" t="s">
        <v>93</v>
      </c>
      <c r="F6" s="188">
        <v>36911</v>
      </c>
      <c r="G6" s="9" t="s">
        <v>34</v>
      </c>
      <c r="H6" s="9" t="s">
        <v>31</v>
      </c>
      <c r="I6" s="9" t="s">
        <v>1352</v>
      </c>
      <c r="J6" s="9" t="s">
        <v>32</v>
      </c>
      <c r="K6" s="9">
        <v>2018</v>
      </c>
      <c r="L6" s="9" t="s">
        <v>34</v>
      </c>
      <c r="Y6" s="9" t="s">
        <v>1184</v>
      </c>
      <c r="Z6" s="9" t="s">
        <v>1185</v>
      </c>
      <c r="AA6" s="9" t="s">
        <v>1186</v>
      </c>
      <c r="AB6" s="9" t="s">
        <v>1187</v>
      </c>
    </row>
    <row r="7" spans="1:29" ht="17.25" customHeight="1" x14ac:dyDescent="0.2">
      <c r="A7" s="9">
        <v>427335</v>
      </c>
      <c r="B7" s="9" t="s">
        <v>1362</v>
      </c>
      <c r="C7" s="9" t="s">
        <v>552</v>
      </c>
      <c r="D7" s="9" t="s">
        <v>1363</v>
      </c>
      <c r="E7" s="9" t="s">
        <v>93</v>
      </c>
      <c r="F7" s="188">
        <v>32403</v>
      </c>
      <c r="G7" s="9" t="s">
        <v>1364</v>
      </c>
      <c r="H7" s="9" t="s">
        <v>31</v>
      </c>
      <c r="I7" s="9" t="s">
        <v>1352</v>
      </c>
      <c r="J7" s="9" t="s">
        <v>29</v>
      </c>
      <c r="K7" s="9">
        <v>2005</v>
      </c>
      <c r="L7" s="9" t="s">
        <v>46</v>
      </c>
      <c r="Y7" s="9" t="s">
        <v>1184</v>
      </c>
      <c r="Z7" s="9" t="s">
        <v>1185</v>
      </c>
      <c r="AA7" s="9" t="s">
        <v>1186</v>
      </c>
      <c r="AB7" s="9" t="s">
        <v>1187</v>
      </c>
    </row>
    <row r="8" spans="1:29" ht="17.25" customHeight="1" x14ac:dyDescent="0.2">
      <c r="A8" s="9">
        <v>427372</v>
      </c>
      <c r="B8" s="9" t="s">
        <v>1365</v>
      </c>
      <c r="C8" s="9" t="s">
        <v>1366</v>
      </c>
      <c r="D8" s="9" t="s">
        <v>1367</v>
      </c>
      <c r="E8" s="9" t="s">
        <v>93</v>
      </c>
      <c r="F8" s="188">
        <v>35309</v>
      </c>
      <c r="G8" s="9" t="s">
        <v>513</v>
      </c>
      <c r="H8" s="9" t="s">
        <v>31</v>
      </c>
      <c r="I8" s="9" t="s">
        <v>1352</v>
      </c>
      <c r="J8" s="9" t="s">
        <v>32</v>
      </c>
      <c r="K8" s="9">
        <v>2014</v>
      </c>
      <c r="L8" s="9" t="s">
        <v>46</v>
      </c>
      <c r="Y8" s="9" t="s">
        <v>1184</v>
      </c>
      <c r="Z8" s="9" t="s">
        <v>1185</v>
      </c>
      <c r="AA8" s="9" t="s">
        <v>1186</v>
      </c>
      <c r="AB8" s="9" t="s">
        <v>1187</v>
      </c>
    </row>
    <row r="9" spans="1:29" ht="17.25" customHeight="1" x14ac:dyDescent="0.2">
      <c r="A9" s="9">
        <v>427465</v>
      </c>
      <c r="B9" s="9" t="s">
        <v>1368</v>
      </c>
      <c r="C9" s="9" t="s">
        <v>644</v>
      </c>
      <c r="D9" s="9" t="s">
        <v>747</v>
      </c>
      <c r="E9" s="9" t="s">
        <v>92</v>
      </c>
      <c r="H9" s="9" t="s">
        <v>31</v>
      </c>
      <c r="I9" s="9" t="s">
        <v>1352</v>
      </c>
      <c r="J9" s="9" t="s">
        <v>29</v>
      </c>
      <c r="K9" s="9">
        <v>2018</v>
      </c>
      <c r="L9" s="9" t="s">
        <v>34</v>
      </c>
      <c r="Y9" s="9" t="s">
        <v>1184</v>
      </c>
      <c r="Z9" s="9" t="s">
        <v>1185</v>
      </c>
      <c r="AA9" s="9" t="s">
        <v>1186</v>
      </c>
      <c r="AB9" s="9" t="s">
        <v>1187</v>
      </c>
    </row>
    <row r="10" spans="1:29" ht="17.25" customHeight="1" x14ac:dyDescent="0.2">
      <c r="A10" s="9">
        <v>427636</v>
      </c>
      <c r="B10" s="9" t="s">
        <v>1369</v>
      </c>
      <c r="C10" s="9" t="s">
        <v>270</v>
      </c>
      <c r="D10" s="9" t="s">
        <v>488</v>
      </c>
      <c r="E10" s="9" t="s">
        <v>93</v>
      </c>
      <c r="F10" s="188">
        <v>36659</v>
      </c>
      <c r="G10" s="9" t="s">
        <v>34</v>
      </c>
      <c r="H10" s="9" t="s">
        <v>31</v>
      </c>
      <c r="I10" s="9" t="s">
        <v>1352</v>
      </c>
      <c r="J10" s="9" t="s">
        <v>32</v>
      </c>
      <c r="K10" s="9">
        <v>2018</v>
      </c>
      <c r="L10" s="9" t="s">
        <v>34</v>
      </c>
      <c r="Y10" s="9" t="s">
        <v>1184</v>
      </c>
      <c r="Z10" s="9" t="s">
        <v>1185</v>
      </c>
      <c r="AA10" s="9" t="s">
        <v>1186</v>
      </c>
      <c r="AB10" s="9" t="s">
        <v>1187</v>
      </c>
    </row>
    <row r="11" spans="1:29" ht="17.25" customHeight="1" x14ac:dyDescent="0.2">
      <c r="A11" s="9">
        <v>426453</v>
      </c>
      <c r="B11" s="9" t="s">
        <v>1370</v>
      </c>
      <c r="C11" s="9" t="s">
        <v>305</v>
      </c>
      <c r="D11" s="9" t="s">
        <v>805</v>
      </c>
      <c r="E11" s="9" t="s">
        <v>92</v>
      </c>
      <c r="F11" s="188">
        <v>27546</v>
      </c>
      <c r="G11" s="9" t="s">
        <v>34</v>
      </c>
      <c r="H11" s="9" t="s">
        <v>31</v>
      </c>
      <c r="I11" s="9" t="s">
        <v>1352</v>
      </c>
      <c r="J11" s="9" t="s">
        <v>32</v>
      </c>
      <c r="K11" s="9">
        <v>1994</v>
      </c>
      <c r="L11" s="9" t="s">
        <v>46</v>
      </c>
      <c r="Y11" s="9" t="s">
        <v>1371</v>
      </c>
      <c r="Z11" s="9" t="s">
        <v>1178</v>
      </c>
      <c r="AA11" s="9" t="s">
        <v>1372</v>
      </c>
      <c r="AB11" s="9" t="s">
        <v>1120</v>
      </c>
    </row>
    <row r="12" spans="1:29" ht="17.25" customHeight="1" x14ac:dyDescent="0.2">
      <c r="A12" s="9">
        <v>427469</v>
      </c>
      <c r="B12" s="9" t="s">
        <v>1045</v>
      </c>
      <c r="C12" s="9" t="s">
        <v>1373</v>
      </c>
      <c r="D12" s="9" t="s">
        <v>498</v>
      </c>
      <c r="E12" s="9" t="s">
        <v>92</v>
      </c>
      <c r="F12" s="188">
        <v>37073</v>
      </c>
      <c r="G12" s="9" t="s">
        <v>63</v>
      </c>
      <c r="H12" s="9" t="s">
        <v>31</v>
      </c>
      <c r="I12" s="9" t="s">
        <v>1352</v>
      </c>
      <c r="J12" s="9" t="s">
        <v>29</v>
      </c>
      <c r="K12" s="9">
        <v>2018</v>
      </c>
      <c r="L12" s="9" t="s">
        <v>63</v>
      </c>
      <c r="Y12" s="9" t="s">
        <v>1374</v>
      </c>
      <c r="Z12" s="9" t="s">
        <v>1375</v>
      </c>
      <c r="AA12" s="9" t="s">
        <v>1136</v>
      </c>
      <c r="AB12" s="9" t="s">
        <v>1376</v>
      </c>
    </row>
    <row r="13" spans="1:29" ht="17.25" customHeight="1" x14ac:dyDescent="0.2">
      <c r="A13" s="9">
        <v>427440</v>
      </c>
      <c r="B13" s="9" t="s">
        <v>1377</v>
      </c>
      <c r="C13" s="9" t="s">
        <v>568</v>
      </c>
      <c r="D13" s="9" t="s">
        <v>293</v>
      </c>
      <c r="E13" s="9" t="s">
        <v>93</v>
      </c>
      <c r="F13" s="188">
        <v>35882</v>
      </c>
      <c r="G13" s="9" t="s">
        <v>34</v>
      </c>
      <c r="H13" s="9" t="s">
        <v>31</v>
      </c>
      <c r="I13" s="9" t="s">
        <v>1352</v>
      </c>
      <c r="J13" s="9" t="s">
        <v>32</v>
      </c>
      <c r="K13" s="9">
        <v>2018</v>
      </c>
      <c r="L13" s="9" t="s">
        <v>34</v>
      </c>
      <c r="Y13" s="9" t="s">
        <v>1378</v>
      </c>
      <c r="Z13" s="9" t="s">
        <v>1379</v>
      </c>
      <c r="AA13" s="9" t="s">
        <v>1380</v>
      </c>
      <c r="AB13" s="9" t="s">
        <v>1120</v>
      </c>
    </row>
    <row r="14" spans="1:29" ht="17.25" customHeight="1" x14ac:dyDescent="0.2">
      <c r="A14" s="9">
        <v>425919</v>
      </c>
      <c r="B14" s="9" t="s">
        <v>1381</v>
      </c>
      <c r="C14" s="9" t="s">
        <v>353</v>
      </c>
      <c r="D14" s="9" t="s">
        <v>1382</v>
      </c>
      <c r="E14" s="9" t="s">
        <v>93</v>
      </c>
      <c r="F14" s="188">
        <v>25343</v>
      </c>
      <c r="G14" s="9" t="s">
        <v>1383</v>
      </c>
      <c r="H14" s="9" t="s">
        <v>31</v>
      </c>
      <c r="I14" s="9" t="s">
        <v>1352</v>
      </c>
      <c r="J14" s="9" t="s">
        <v>32</v>
      </c>
      <c r="K14" s="9">
        <v>1989</v>
      </c>
      <c r="L14" s="9" t="s">
        <v>86</v>
      </c>
      <c r="Y14" s="9" t="s">
        <v>1384</v>
      </c>
      <c r="Z14" s="9" t="s">
        <v>1385</v>
      </c>
      <c r="AA14" s="9" t="s">
        <v>1386</v>
      </c>
      <c r="AB14" s="9" t="s">
        <v>1157</v>
      </c>
    </row>
    <row r="15" spans="1:29" ht="17.25" customHeight="1" x14ac:dyDescent="0.2">
      <c r="A15" s="9">
        <v>425824</v>
      </c>
      <c r="B15" s="9" t="s">
        <v>1387</v>
      </c>
      <c r="C15" s="9" t="s">
        <v>312</v>
      </c>
      <c r="D15" s="9" t="s">
        <v>376</v>
      </c>
      <c r="E15" s="9" t="s">
        <v>93</v>
      </c>
      <c r="F15" s="188">
        <v>35051</v>
      </c>
      <c r="G15" s="9" t="s">
        <v>34</v>
      </c>
      <c r="H15" s="9" t="s">
        <v>31</v>
      </c>
      <c r="I15" s="9" t="s">
        <v>1352</v>
      </c>
      <c r="J15" s="9" t="s">
        <v>32</v>
      </c>
      <c r="K15" s="9">
        <v>2015</v>
      </c>
      <c r="L15" s="9" t="s">
        <v>34</v>
      </c>
      <c r="Y15" s="9" t="s">
        <v>1388</v>
      </c>
      <c r="Z15" s="9" t="s">
        <v>1223</v>
      </c>
      <c r="AA15" s="9" t="s">
        <v>1133</v>
      </c>
      <c r="AB15" s="9" t="s">
        <v>1102</v>
      </c>
    </row>
    <row r="16" spans="1:29" ht="17.25" customHeight="1" x14ac:dyDescent="0.2">
      <c r="A16" s="9">
        <v>427775</v>
      </c>
      <c r="B16" s="9" t="s">
        <v>1389</v>
      </c>
      <c r="C16" s="9" t="s">
        <v>422</v>
      </c>
      <c r="D16" s="9" t="s">
        <v>328</v>
      </c>
      <c r="E16" s="9" t="s">
        <v>93</v>
      </c>
      <c r="F16" s="188">
        <v>35796</v>
      </c>
      <c r="G16" s="9" t="s">
        <v>34</v>
      </c>
      <c r="H16" s="9" t="s">
        <v>355</v>
      </c>
      <c r="I16" s="9" t="s">
        <v>1352</v>
      </c>
      <c r="J16" s="9" t="s">
        <v>336</v>
      </c>
      <c r="K16" s="9" t="s">
        <v>1087</v>
      </c>
      <c r="L16" s="9" t="s">
        <v>34</v>
      </c>
      <c r="Y16" s="9" t="s">
        <v>1390</v>
      </c>
      <c r="Z16" s="9" t="s">
        <v>1267</v>
      </c>
      <c r="AA16" s="9" t="s">
        <v>1176</v>
      </c>
      <c r="AB16" s="9" t="s">
        <v>1268</v>
      </c>
    </row>
    <row r="17" spans="1:28" ht="17.25" customHeight="1" x14ac:dyDescent="0.2">
      <c r="A17" s="9">
        <v>427210</v>
      </c>
      <c r="B17" s="9" t="s">
        <v>1391</v>
      </c>
      <c r="C17" s="9" t="s">
        <v>307</v>
      </c>
      <c r="D17" s="9" t="s">
        <v>960</v>
      </c>
      <c r="E17" s="9" t="s">
        <v>93</v>
      </c>
      <c r="F17" s="188">
        <v>35431</v>
      </c>
      <c r="G17" s="9" t="s">
        <v>34</v>
      </c>
      <c r="H17" s="9" t="s">
        <v>31</v>
      </c>
      <c r="I17" s="9" t="s">
        <v>1352</v>
      </c>
      <c r="J17" s="9" t="s">
        <v>32</v>
      </c>
      <c r="K17" s="9">
        <v>2015</v>
      </c>
      <c r="L17" s="9" t="s">
        <v>34</v>
      </c>
      <c r="Y17" s="9" t="s">
        <v>1392</v>
      </c>
      <c r="Z17" s="9" t="s">
        <v>1393</v>
      </c>
      <c r="AA17" s="9" t="s">
        <v>1394</v>
      </c>
      <c r="AB17" s="9" t="s">
        <v>1100</v>
      </c>
    </row>
    <row r="18" spans="1:28" ht="17.25" customHeight="1" x14ac:dyDescent="0.2">
      <c r="A18" s="9">
        <v>427199</v>
      </c>
      <c r="B18" s="9" t="s">
        <v>1395</v>
      </c>
      <c r="C18" s="9" t="s">
        <v>839</v>
      </c>
      <c r="D18" s="9" t="s">
        <v>498</v>
      </c>
      <c r="E18" s="9" t="s">
        <v>283</v>
      </c>
      <c r="H18" s="9" t="s">
        <v>31</v>
      </c>
      <c r="I18" s="9" t="s">
        <v>1352</v>
      </c>
      <c r="J18" s="9" t="s">
        <v>32</v>
      </c>
      <c r="K18" s="9">
        <v>2018</v>
      </c>
      <c r="L18" s="9" t="s">
        <v>34</v>
      </c>
      <c r="Y18" s="9" t="s">
        <v>1396</v>
      </c>
      <c r="Z18" s="9" t="s">
        <v>1397</v>
      </c>
      <c r="AA18" s="9" t="s">
        <v>1271</v>
      </c>
      <c r="AB18" s="9" t="s">
        <v>1119</v>
      </c>
    </row>
    <row r="19" spans="1:28" ht="17.25" customHeight="1" x14ac:dyDescent="0.2">
      <c r="A19" s="9">
        <v>427246</v>
      </c>
      <c r="B19" s="9" t="s">
        <v>1398</v>
      </c>
      <c r="C19" s="9" t="s">
        <v>305</v>
      </c>
      <c r="D19" s="9" t="s">
        <v>409</v>
      </c>
      <c r="E19" s="9" t="s">
        <v>92</v>
      </c>
      <c r="F19" s="188">
        <v>36473</v>
      </c>
      <c r="G19" s="9" t="s">
        <v>268</v>
      </c>
      <c r="H19" s="9" t="s">
        <v>31</v>
      </c>
      <c r="I19" s="9" t="s">
        <v>1352</v>
      </c>
      <c r="J19" s="9" t="s">
        <v>32</v>
      </c>
      <c r="K19" s="9">
        <v>2017</v>
      </c>
      <c r="L19" s="9" t="s">
        <v>46</v>
      </c>
      <c r="Y19" s="9" t="s">
        <v>1399</v>
      </c>
      <c r="Z19" s="9" t="s">
        <v>1178</v>
      </c>
      <c r="AA19" s="9" t="s">
        <v>1400</v>
      </c>
      <c r="AB19" s="9" t="s">
        <v>1088</v>
      </c>
    </row>
    <row r="20" spans="1:28" ht="17.25" customHeight="1" x14ac:dyDescent="0.2">
      <c r="A20" s="9">
        <v>425954</v>
      </c>
      <c r="B20" s="9" t="s">
        <v>1401</v>
      </c>
      <c r="C20" s="9" t="s">
        <v>503</v>
      </c>
      <c r="D20" s="9" t="s">
        <v>955</v>
      </c>
      <c r="E20" s="9" t="s">
        <v>93</v>
      </c>
      <c r="F20" s="188">
        <v>21916</v>
      </c>
      <c r="G20" s="9" t="s">
        <v>783</v>
      </c>
      <c r="H20" s="9" t="s">
        <v>31</v>
      </c>
      <c r="I20" s="9" t="s">
        <v>1352</v>
      </c>
      <c r="J20" s="9" t="s">
        <v>32</v>
      </c>
      <c r="K20" s="9">
        <v>2004</v>
      </c>
      <c r="L20" s="9" t="s">
        <v>56</v>
      </c>
      <c r="Y20" s="9" t="s">
        <v>1402</v>
      </c>
      <c r="Z20" s="9" t="s">
        <v>1403</v>
      </c>
      <c r="AA20" s="9" t="s">
        <v>1256</v>
      </c>
      <c r="AB20" s="9" t="s">
        <v>1098</v>
      </c>
    </row>
    <row r="21" spans="1:28" ht="17.25" customHeight="1" x14ac:dyDescent="0.2">
      <c r="A21" s="9">
        <v>424546</v>
      </c>
      <c r="B21" s="9" t="s">
        <v>1404</v>
      </c>
      <c r="C21" s="9" t="s">
        <v>287</v>
      </c>
      <c r="D21" s="9" t="s">
        <v>609</v>
      </c>
      <c r="E21" s="9" t="s">
        <v>93</v>
      </c>
      <c r="F21" s="188">
        <v>35663</v>
      </c>
      <c r="G21" s="9" t="s">
        <v>34</v>
      </c>
      <c r="H21" s="9" t="s">
        <v>31</v>
      </c>
      <c r="I21" s="9" t="s">
        <v>1352</v>
      </c>
      <c r="J21" s="9" t="s">
        <v>32</v>
      </c>
      <c r="K21" s="9">
        <v>2015</v>
      </c>
      <c r="L21" s="9" t="s">
        <v>34</v>
      </c>
      <c r="Y21" s="9" t="s">
        <v>1405</v>
      </c>
      <c r="Z21" s="9" t="s">
        <v>1406</v>
      </c>
      <c r="AA21" s="9" t="s">
        <v>1407</v>
      </c>
      <c r="AB21" s="9" t="s">
        <v>1219</v>
      </c>
    </row>
    <row r="22" spans="1:28" ht="17.25" customHeight="1" x14ac:dyDescent="0.2">
      <c r="A22" s="9">
        <v>424591</v>
      </c>
      <c r="B22" s="9" t="s">
        <v>1408</v>
      </c>
      <c r="C22" s="9" t="s">
        <v>281</v>
      </c>
      <c r="D22" s="9" t="s">
        <v>459</v>
      </c>
      <c r="E22" s="9" t="s">
        <v>92</v>
      </c>
      <c r="F22" s="188">
        <v>35431</v>
      </c>
      <c r="G22" s="9" t="s">
        <v>34</v>
      </c>
      <c r="H22" s="9" t="s">
        <v>31</v>
      </c>
      <c r="I22" s="9" t="s">
        <v>1352</v>
      </c>
      <c r="J22" s="9" t="s">
        <v>29</v>
      </c>
      <c r="K22" s="9">
        <v>2016</v>
      </c>
      <c r="L22" s="9" t="s">
        <v>34</v>
      </c>
      <c r="Y22" s="9" t="s">
        <v>1409</v>
      </c>
      <c r="Z22" s="9" t="s">
        <v>1410</v>
      </c>
      <c r="AA22" s="9" t="s">
        <v>1275</v>
      </c>
      <c r="AB22" s="9" t="s">
        <v>1098</v>
      </c>
    </row>
    <row r="23" spans="1:28" ht="17.25" customHeight="1" x14ac:dyDescent="0.2">
      <c r="A23" s="9">
        <v>427802</v>
      </c>
      <c r="B23" s="9" t="s">
        <v>1411</v>
      </c>
      <c r="C23" s="9" t="s">
        <v>862</v>
      </c>
      <c r="D23" s="9" t="s">
        <v>412</v>
      </c>
      <c r="E23" s="9" t="s">
        <v>93</v>
      </c>
      <c r="F23" s="188">
        <v>35636</v>
      </c>
      <c r="G23" s="9" t="s">
        <v>86</v>
      </c>
      <c r="H23" s="9" t="s">
        <v>31</v>
      </c>
      <c r="I23" s="9" t="s">
        <v>1352</v>
      </c>
      <c r="J23" s="9" t="s">
        <v>336</v>
      </c>
      <c r="K23" s="9" t="s">
        <v>878</v>
      </c>
      <c r="L23" s="9" t="s">
        <v>86</v>
      </c>
      <c r="Y23" s="9" t="s">
        <v>1412</v>
      </c>
      <c r="Z23" s="9" t="s">
        <v>1413</v>
      </c>
      <c r="AA23" s="9" t="s">
        <v>1097</v>
      </c>
      <c r="AB23" s="9" t="s">
        <v>1157</v>
      </c>
    </row>
    <row r="24" spans="1:28" ht="17.25" customHeight="1" x14ac:dyDescent="0.2">
      <c r="A24" s="9">
        <v>427203</v>
      </c>
      <c r="B24" s="9" t="s">
        <v>1414</v>
      </c>
      <c r="C24" s="9" t="s">
        <v>804</v>
      </c>
      <c r="D24" s="9" t="s">
        <v>764</v>
      </c>
      <c r="E24" s="9" t="s">
        <v>93</v>
      </c>
      <c r="F24" s="188">
        <v>34035</v>
      </c>
      <c r="G24" s="9" t="s">
        <v>338</v>
      </c>
      <c r="H24" s="9" t="s">
        <v>31</v>
      </c>
      <c r="I24" s="9" t="s">
        <v>1352</v>
      </c>
      <c r="J24" s="9" t="s">
        <v>32</v>
      </c>
      <c r="K24" s="9">
        <v>2013</v>
      </c>
      <c r="L24" s="9" t="s">
        <v>46</v>
      </c>
      <c r="Y24" s="9" t="s">
        <v>1415</v>
      </c>
      <c r="Z24" s="9" t="s">
        <v>1416</v>
      </c>
      <c r="AA24" s="9" t="s">
        <v>1417</v>
      </c>
      <c r="AB24" s="9" t="s">
        <v>1155</v>
      </c>
    </row>
    <row r="25" spans="1:28" ht="17.25" customHeight="1" x14ac:dyDescent="0.2">
      <c r="A25" s="9">
        <v>427510</v>
      </c>
      <c r="B25" s="9" t="s">
        <v>1418</v>
      </c>
      <c r="C25" s="9" t="s">
        <v>266</v>
      </c>
      <c r="D25" s="9" t="s">
        <v>699</v>
      </c>
      <c r="E25" s="9" t="s">
        <v>93</v>
      </c>
      <c r="F25" s="188" t="s">
        <v>1419</v>
      </c>
      <c r="G25" s="9" t="s">
        <v>34</v>
      </c>
      <c r="H25" s="9" t="s">
        <v>31</v>
      </c>
      <c r="I25" s="9" t="s">
        <v>1352</v>
      </c>
      <c r="J25" s="9" t="s">
        <v>32</v>
      </c>
      <c r="K25" s="9">
        <v>2018</v>
      </c>
      <c r="L25" s="9" t="s">
        <v>34</v>
      </c>
      <c r="Y25" s="9" t="s">
        <v>1420</v>
      </c>
      <c r="Z25" s="9" t="s">
        <v>1135</v>
      </c>
      <c r="AA25" s="9" t="s">
        <v>1421</v>
      </c>
      <c r="AB25" s="9" t="s">
        <v>1090</v>
      </c>
    </row>
    <row r="26" spans="1:28" ht="17.25" customHeight="1" x14ac:dyDescent="0.2">
      <c r="A26" s="9">
        <v>427513</v>
      </c>
      <c r="B26" s="9" t="s">
        <v>1422</v>
      </c>
      <c r="C26" s="9" t="s">
        <v>1423</v>
      </c>
      <c r="D26" s="9" t="s">
        <v>1424</v>
      </c>
      <c r="E26" s="9" t="s">
        <v>92</v>
      </c>
      <c r="F26" s="188">
        <v>36710</v>
      </c>
      <c r="G26" s="9" t="s">
        <v>471</v>
      </c>
      <c r="H26" s="9" t="s">
        <v>31</v>
      </c>
      <c r="I26" s="9" t="s">
        <v>1352</v>
      </c>
      <c r="J26" s="9" t="s">
        <v>32</v>
      </c>
      <c r="K26" s="9">
        <v>2018</v>
      </c>
      <c r="L26" s="9" t="s">
        <v>46</v>
      </c>
      <c r="Y26" s="9" t="s">
        <v>1425</v>
      </c>
      <c r="Z26" s="9" t="s">
        <v>1426</v>
      </c>
      <c r="AA26" s="9" t="s">
        <v>1427</v>
      </c>
      <c r="AB26" s="9" t="s">
        <v>1428</v>
      </c>
    </row>
    <row r="27" spans="1:28" ht="17.25" customHeight="1" x14ac:dyDescent="0.2">
      <c r="A27" s="9">
        <v>427512</v>
      </c>
      <c r="B27" s="9" t="s">
        <v>1429</v>
      </c>
      <c r="C27" s="9" t="s">
        <v>307</v>
      </c>
      <c r="D27" s="9" t="s">
        <v>625</v>
      </c>
      <c r="E27" s="9" t="s">
        <v>93</v>
      </c>
      <c r="F27" s="188">
        <v>34700</v>
      </c>
      <c r="G27" s="9" t="s">
        <v>34</v>
      </c>
      <c r="H27" s="9" t="s">
        <v>31</v>
      </c>
      <c r="I27" s="9" t="s">
        <v>1352</v>
      </c>
      <c r="J27" s="9" t="s">
        <v>32</v>
      </c>
      <c r="K27" s="9">
        <v>2012</v>
      </c>
      <c r="L27" s="9" t="s">
        <v>34</v>
      </c>
      <c r="Y27" s="9" t="s">
        <v>1430</v>
      </c>
      <c r="Z27" s="9" t="s">
        <v>1393</v>
      </c>
      <c r="AA27" s="9" t="s">
        <v>1431</v>
      </c>
      <c r="AB27" s="9" t="s">
        <v>1120</v>
      </c>
    </row>
    <row r="28" spans="1:28" ht="17.25" customHeight="1" x14ac:dyDescent="0.2">
      <c r="A28" s="9">
        <v>426528</v>
      </c>
      <c r="B28" s="9" t="s">
        <v>1432</v>
      </c>
      <c r="C28" s="9" t="s">
        <v>285</v>
      </c>
      <c r="D28" s="9" t="s">
        <v>1433</v>
      </c>
      <c r="E28" s="9" t="s">
        <v>93</v>
      </c>
      <c r="F28" s="188">
        <v>36320</v>
      </c>
      <c r="G28" s="9" t="s">
        <v>34</v>
      </c>
      <c r="H28" s="9" t="s">
        <v>31</v>
      </c>
      <c r="I28" s="9" t="s">
        <v>1352</v>
      </c>
      <c r="J28" s="9" t="s">
        <v>29</v>
      </c>
      <c r="K28" s="9">
        <v>2017</v>
      </c>
      <c r="L28" s="9" t="s">
        <v>34</v>
      </c>
      <c r="Y28" s="9" t="s">
        <v>1434</v>
      </c>
      <c r="Z28" s="9" t="s">
        <v>1435</v>
      </c>
      <c r="AA28" s="9" t="s">
        <v>1436</v>
      </c>
      <c r="AB28" s="9" t="s">
        <v>1119</v>
      </c>
    </row>
    <row r="29" spans="1:28" ht="17.25" customHeight="1" x14ac:dyDescent="0.2">
      <c r="A29" s="9">
        <v>427489</v>
      </c>
      <c r="B29" s="9" t="s">
        <v>1437</v>
      </c>
      <c r="C29" s="9" t="s">
        <v>552</v>
      </c>
      <c r="D29" s="9" t="s">
        <v>501</v>
      </c>
      <c r="E29" s="9" t="s">
        <v>93</v>
      </c>
      <c r="F29" s="188" t="s">
        <v>1438</v>
      </c>
      <c r="G29" s="9" t="s">
        <v>34</v>
      </c>
      <c r="H29" s="9" t="s">
        <v>31</v>
      </c>
      <c r="I29" s="9" t="s">
        <v>1352</v>
      </c>
      <c r="J29" s="9" t="s">
        <v>32</v>
      </c>
      <c r="K29" s="9">
        <v>2017</v>
      </c>
      <c r="L29" s="9" t="s">
        <v>89</v>
      </c>
      <c r="Y29" s="9" t="s">
        <v>1439</v>
      </c>
      <c r="Z29" s="9" t="s">
        <v>1145</v>
      </c>
      <c r="AA29" s="9" t="s">
        <v>1440</v>
      </c>
      <c r="AB29" s="9" t="s">
        <v>1120</v>
      </c>
    </row>
    <row r="30" spans="1:28" ht="17.25" customHeight="1" x14ac:dyDescent="0.2">
      <c r="A30" s="9">
        <v>427698</v>
      </c>
      <c r="B30" s="9" t="s">
        <v>1441</v>
      </c>
      <c r="C30" s="9" t="s">
        <v>1442</v>
      </c>
      <c r="D30" s="9" t="s">
        <v>1443</v>
      </c>
      <c r="E30" s="9" t="s">
        <v>93</v>
      </c>
      <c r="F30" s="188">
        <v>35867</v>
      </c>
      <c r="G30" s="9" t="s">
        <v>268</v>
      </c>
      <c r="H30" s="9" t="s">
        <v>31</v>
      </c>
      <c r="I30" s="9" t="s">
        <v>1352</v>
      </c>
      <c r="J30" s="9" t="s">
        <v>32</v>
      </c>
      <c r="K30" s="9">
        <v>2018</v>
      </c>
      <c r="L30" s="9" t="s">
        <v>34</v>
      </c>
      <c r="Y30" s="9" t="s">
        <v>1444</v>
      </c>
      <c r="Z30" s="9" t="s">
        <v>1445</v>
      </c>
      <c r="AA30" s="9" t="s">
        <v>1446</v>
      </c>
      <c r="AB30" s="9" t="s">
        <v>1090</v>
      </c>
    </row>
    <row r="31" spans="1:28" ht="17.25" customHeight="1" x14ac:dyDescent="0.2">
      <c r="A31" s="9">
        <v>426036</v>
      </c>
      <c r="B31" s="9" t="s">
        <v>1447</v>
      </c>
      <c r="C31" s="9" t="s">
        <v>313</v>
      </c>
      <c r="D31" s="9" t="s">
        <v>1448</v>
      </c>
      <c r="E31" s="9" t="s">
        <v>92</v>
      </c>
      <c r="F31" s="188">
        <v>34585</v>
      </c>
      <c r="G31" s="9" t="s">
        <v>273</v>
      </c>
      <c r="H31" s="9" t="s">
        <v>31</v>
      </c>
      <c r="I31" s="9" t="s">
        <v>1352</v>
      </c>
      <c r="J31" s="9" t="s">
        <v>29</v>
      </c>
      <c r="K31" s="9">
        <v>2013</v>
      </c>
      <c r="L31" s="9" t="s">
        <v>86</v>
      </c>
      <c r="Y31" s="9" t="s">
        <v>1449</v>
      </c>
      <c r="Z31" s="9" t="s">
        <v>1199</v>
      </c>
      <c r="AA31" s="9" t="s">
        <v>1450</v>
      </c>
      <c r="AB31" s="9" t="s">
        <v>1451</v>
      </c>
    </row>
    <row r="32" spans="1:28" ht="17.25" customHeight="1" x14ac:dyDescent="0.2">
      <c r="A32" s="9">
        <v>427703</v>
      </c>
      <c r="B32" s="9" t="s">
        <v>1452</v>
      </c>
      <c r="C32" s="9" t="s">
        <v>360</v>
      </c>
      <c r="D32" s="9" t="s">
        <v>354</v>
      </c>
      <c r="E32" s="9" t="s">
        <v>93</v>
      </c>
      <c r="F32" s="188">
        <v>33787</v>
      </c>
      <c r="G32" s="9" t="s">
        <v>34</v>
      </c>
      <c r="H32" s="9" t="s">
        <v>31</v>
      </c>
      <c r="I32" s="9" t="s">
        <v>1352</v>
      </c>
      <c r="J32" s="9" t="s">
        <v>29</v>
      </c>
      <c r="K32" s="9">
        <v>2010</v>
      </c>
      <c r="L32" s="9" t="s">
        <v>89</v>
      </c>
      <c r="Y32" s="9" t="s">
        <v>1453</v>
      </c>
      <c r="Z32" s="9" t="s">
        <v>1454</v>
      </c>
      <c r="AA32" s="9" t="s">
        <v>1455</v>
      </c>
      <c r="AB32" s="9" t="s">
        <v>1120</v>
      </c>
    </row>
    <row r="33" spans="1:28" ht="17.25" customHeight="1" x14ac:dyDescent="0.2">
      <c r="A33" s="9">
        <v>427701</v>
      </c>
      <c r="B33" s="9" t="s">
        <v>1456</v>
      </c>
      <c r="C33" s="9" t="s">
        <v>985</v>
      </c>
      <c r="D33" s="9" t="s">
        <v>1079</v>
      </c>
      <c r="E33" s="9" t="s">
        <v>93</v>
      </c>
      <c r="F33" s="188">
        <v>33512</v>
      </c>
      <c r="G33" s="9" t="s">
        <v>34</v>
      </c>
      <c r="H33" s="9" t="s">
        <v>31</v>
      </c>
      <c r="I33" s="9" t="s">
        <v>1352</v>
      </c>
      <c r="J33" s="9" t="s">
        <v>32</v>
      </c>
      <c r="K33" s="9">
        <v>2010</v>
      </c>
      <c r="L33" s="9" t="s">
        <v>46</v>
      </c>
      <c r="Y33" s="9" t="s">
        <v>1457</v>
      </c>
      <c r="Z33" s="9" t="s">
        <v>1319</v>
      </c>
      <c r="AA33" s="9" t="s">
        <v>1320</v>
      </c>
      <c r="AB33" s="9" t="s">
        <v>1120</v>
      </c>
    </row>
    <row r="34" spans="1:28" ht="17.25" customHeight="1" x14ac:dyDescent="0.2">
      <c r="A34" s="9">
        <v>427523</v>
      </c>
      <c r="B34" s="9" t="s">
        <v>1458</v>
      </c>
      <c r="C34" s="9" t="s">
        <v>586</v>
      </c>
      <c r="D34" s="9" t="s">
        <v>368</v>
      </c>
      <c r="E34" s="9" t="s">
        <v>92</v>
      </c>
      <c r="F34" s="188" t="s">
        <v>1459</v>
      </c>
      <c r="G34" s="9" t="s">
        <v>480</v>
      </c>
      <c r="H34" s="9" t="s">
        <v>31</v>
      </c>
      <c r="I34" s="9" t="s">
        <v>1352</v>
      </c>
      <c r="J34" s="9" t="s">
        <v>32</v>
      </c>
      <c r="K34" s="9">
        <v>2018</v>
      </c>
      <c r="L34" s="9" t="s">
        <v>46</v>
      </c>
      <c r="Y34" s="9" t="s">
        <v>1460</v>
      </c>
      <c r="Z34" s="9" t="s">
        <v>1461</v>
      </c>
      <c r="AA34" s="9" t="s">
        <v>1462</v>
      </c>
      <c r="AB34" s="9" t="s">
        <v>1463</v>
      </c>
    </row>
    <row r="35" spans="1:28" ht="17.25" customHeight="1" x14ac:dyDescent="0.2">
      <c r="A35" s="9">
        <v>426083</v>
      </c>
      <c r="B35" s="9" t="s">
        <v>1464</v>
      </c>
      <c r="C35" s="9" t="s">
        <v>1465</v>
      </c>
      <c r="D35" s="9" t="s">
        <v>1466</v>
      </c>
      <c r="E35" s="9" t="s">
        <v>93</v>
      </c>
      <c r="F35" s="188">
        <v>36401</v>
      </c>
      <c r="G35" s="9" t="s">
        <v>34</v>
      </c>
      <c r="H35" s="9" t="s">
        <v>31</v>
      </c>
      <c r="I35" s="9" t="s">
        <v>1352</v>
      </c>
      <c r="J35" s="9" t="s">
        <v>29</v>
      </c>
      <c r="K35" s="9">
        <v>2017</v>
      </c>
      <c r="L35" s="9" t="s">
        <v>46</v>
      </c>
      <c r="Y35" s="9" t="s">
        <v>1467</v>
      </c>
      <c r="Z35" s="9" t="s">
        <v>1468</v>
      </c>
      <c r="AA35" s="9" t="s">
        <v>1469</v>
      </c>
      <c r="AB35" s="9" t="s">
        <v>1120</v>
      </c>
    </row>
    <row r="36" spans="1:28" ht="17.25" customHeight="1" x14ac:dyDescent="0.2">
      <c r="A36" s="9">
        <v>426081</v>
      </c>
      <c r="B36" s="9" t="s">
        <v>1470</v>
      </c>
      <c r="C36" s="9" t="s">
        <v>1471</v>
      </c>
      <c r="D36" s="9" t="s">
        <v>700</v>
      </c>
      <c r="E36" s="9" t="s">
        <v>92</v>
      </c>
      <c r="F36" s="188">
        <v>35073</v>
      </c>
      <c r="G36" s="9" t="s">
        <v>34</v>
      </c>
      <c r="H36" s="9" t="s">
        <v>31</v>
      </c>
      <c r="I36" s="9" t="s">
        <v>1352</v>
      </c>
      <c r="J36" s="9" t="s">
        <v>32</v>
      </c>
      <c r="K36" s="9">
        <v>2014</v>
      </c>
      <c r="L36" s="9" t="s">
        <v>89</v>
      </c>
      <c r="Y36" s="9" t="s">
        <v>1472</v>
      </c>
      <c r="Z36" s="9" t="s">
        <v>1473</v>
      </c>
      <c r="AA36" s="9" t="s">
        <v>1329</v>
      </c>
      <c r="AB36" s="9" t="s">
        <v>1102</v>
      </c>
    </row>
    <row r="37" spans="1:28" ht="17.25" customHeight="1" x14ac:dyDescent="0.2">
      <c r="A37" s="9">
        <v>426082</v>
      </c>
      <c r="B37" s="9" t="s">
        <v>1474</v>
      </c>
      <c r="C37" s="9" t="s">
        <v>1366</v>
      </c>
      <c r="D37" s="9" t="s">
        <v>1475</v>
      </c>
      <c r="E37" s="9" t="s">
        <v>93</v>
      </c>
      <c r="F37" s="188" t="s">
        <v>1476</v>
      </c>
      <c r="H37" s="9" t="s">
        <v>31</v>
      </c>
      <c r="I37" s="9" t="s">
        <v>1352</v>
      </c>
      <c r="J37" s="9" t="s">
        <v>32</v>
      </c>
      <c r="K37" s="9">
        <v>2014</v>
      </c>
      <c r="L37" s="9" t="s">
        <v>83</v>
      </c>
      <c r="Y37" s="9" t="s">
        <v>1477</v>
      </c>
      <c r="Z37" s="9" t="s">
        <v>1478</v>
      </c>
      <c r="AA37" s="9" t="s">
        <v>1479</v>
      </c>
      <c r="AB37" s="9" t="s">
        <v>1102</v>
      </c>
    </row>
    <row r="38" spans="1:28" ht="17.25" customHeight="1" x14ac:dyDescent="0.2">
      <c r="A38" s="9">
        <v>426584</v>
      </c>
      <c r="B38" s="9" t="s">
        <v>1480</v>
      </c>
      <c r="C38" s="9" t="s">
        <v>857</v>
      </c>
      <c r="D38" s="9" t="s">
        <v>1481</v>
      </c>
      <c r="E38" s="9" t="s">
        <v>93</v>
      </c>
      <c r="F38" s="188">
        <v>36161</v>
      </c>
      <c r="G38" s="9" t="s">
        <v>34</v>
      </c>
      <c r="H38" s="9" t="s">
        <v>31</v>
      </c>
      <c r="I38" s="9" t="s">
        <v>1352</v>
      </c>
      <c r="J38" s="9" t="s">
        <v>32</v>
      </c>
      <c r="K38" s="9">
        <v>2017</v>
      </c>
      <c r="L38" s="9" t="s">
        <v>34</v>
      </c>
      <c r="Y38" s="9" t="s">
        <v>1482</v>
      </c>
      <c r="Z38" s="9" t="s">
        <v>1330</v>
      </c>
      <c r="AA38" s="9" t="s">
        <v>1483</v>
      </c>
      <c r="AB38" s="9" t="s">
        <v>1090</v>
      </c>
    </row>
    <row r="39" spans="1:28" ht="17.25" customHeight="1" x14ac:dyDescent="0.2">
      <c r="A39" s="9">
        <v>427929</v>
      </c>
      <c r="B39" s="9" t="s">
        <v>1051</v>
      </c>
      <c r="C39" s="9" t="s">
        <v>436</v>
      </c>
      <c r="D39" s="9" t="s">
        <v>286</v>
      </c>
      <c r="E39" s="9" t="s">
        <v>93</v>
      </c>
      <c r="F39" s="188">
        <v>36294</v>
      </c>
      <c r="G39" s="9" t="s">
        <v>34</v>
      </c>
      <c r="H39" s="9" t="s">
        <v>355</v>
      </c>
      <c r="I39" s="9" t="s">
        <v>1352</v>
      </c>
      <c r="J39" s="9" t="s">
        <v>336</v>
      </c>
      <c r="K39" s="9" t="s">
        <v>458</v>
      </c>
      <c r="L39" s="9" t="s">
        <v>34</v>
      </c>
      <c r="Y39" s="9" t="s">
        <v>1484</v>
      </c>
      <c r="Z39" s="9" t="s">
        <v>1485</v>
      </c>
      <c r="AA39" s="9" t="s">
        <v>1427</v>
      </c>
      <c r="AB39" s="9" t="s">
        <v>1102</v>
      </c>
    </row>
    <row r="40" spans="1:28" ht="17.25" customHeight="1" x14ac:dyDescent="0.2">
      <c r="A40" s="9">
        <v>427668</v>
      </c>
      <c r="B40" s="9" t="s">
        <v>1486</v>
      </c>
      <c r="C40" s="9" t="s">
        <v>684</v>
      </c>
      <c r="D40" s="9" t="s">
        <v>309</v>
      </c>
      <c r="E40" s="9" t="s">
        <v>283</v>
      </c>
      <c r="F40" s="188" t="s">
        <v>1487</v>
      </c>
      <c r="H40" s="9" t="s">
        <v>31</v>
      </c>
      <c r="I40" s="9" t="s">
        <v>1352</v>
      </c>
      <c r="J40" s="9" t="s">
        <v>32</v>
      </c>
      <c r="K40" s="9">
        <v>2003</v>
      </c>
      <c r="L40" s="9" t="s">
        <v>77</v>
      </c>
      <c r="Y40" s="9" t="s">
        <v>1488</v>
      </c>
      <c r="Z40" s="9" t="s">
        <v>1489</v>
      </c>
      <c r="AA40" s="9" t="s">
        <v>1490</v>
      </c>
      <c r="AB40" s="9" t="s">
        <v>1491</v>
      </c>
    </row>
    <row r="41" spans="1:28" ht="17.25" customHeight="1" x14ac:dyDescent="0.2">
      <c r="A41" s="9">
        <v>426813</v>
      </c>
      <c r="B41" s="9" t="s">
        <v>1492</v>
      </c>
      <c r="C41" s="9" t="s">
        <v>1000</v>
      </c>
      <c r="D41" s="9" t="s">
        <v>743</v>
      </c>
      <c r="E41" s="9" t="s">
        <v>92</v>
      </c>
      <c r="F41" s="188">
        <v>36163</v>
      </c>
      <c r="G41" s="9" t="s">
        <v>1493</v>
      </c>
      <c r="H41" s="9" t="s">
        <v>31</v>
      </c>
      <c r="I41" s="9" t="s">
        <v>1352</v>
      </c>
      <c r="J41" s="9" t="s">
        <v>32</v>
      </c>
      <c r="K41" s="9">
        <v>2017</v>
      </c>
      <c r="L41" s="9" t="s">
        <v>89</v>
      </c>
      <c r="Y41" s="9" t="s">
        <v>1494</v>
      </c>
      <c r="Z41" s="9" t="s">
        <v>1495</v>
      </c>
      <c r="AA41" s="9" t="s">
        <v>1496</v>
      </c>
      <c r="AB41" s="9" t="s">
        <v>1120</v>
      </c>
    </row>
    <row r="42" spans="1:28" ht="17.25" customHeight="1" x14ac:dyDescent="0.2">
      <c r="A42" s="9">
        <v>427622</v>
      </c>
      <c r="B42" s="9" t="s">
        <v>1497</v>
      </c>
      <c r="C42" s="9" t="s">
        <v>582</v>
      </c>
      <c r="D42" s="9" t="s">
        <v>349</v>
      </c>
      <c r="E42" s="9" t="s">
        <v>92</v>
      </c>
      <c r="F42" s="188" t="s">
        <v>1498</v>
      </c>
      <c r="G42" s="9" t="s">
        <v>34</v>
      </c>
      <c r="H42" s="9" t="s">
        <v>31</v>
      </c>
      <c r="I42" s="9" t="s">
        <v>1352</v>
      </c>
      <c r="J42" s="9" t="s">
        <v>32</v>
      </c>
      <c r="K42" s="9">
        <v>2018</v>
      </c>
      <c r="L42" s="9" t="s">
        <v>46</v>
      </c>
      <c r="Y42" s="9" t="s">
        <v>1499</v>
      </c>
      <c r="Z42" s="9" t="s">
        <v>1500</v>
      </c>
      <c r="AA42" s="9" t="s">
        <v>1143</v>
      </c>
      <c r="AB42" s="9" t="s">
        <v>1090</v>
      </c>
    </row>
    <row r="43" spans="1:28" ht="17.25" customHeight="1" x14ac:dyDescent="0.2">
      <c r="A43" s="9">
        <v>427621</v>
      </c>
      <c r="B43" s="9" t="s">
        <v>1501</v>
      </c>
      <c r="C43" s="9" t="s">
        <v>559</v>
      </c>
      <c r="D43" s="9" t="s">
        <v>1502</v>
      </c>
      <c r="E43" s="9" t="s">
        <v>92</v>
      </c>
      <c r="F43" s="188">
        <v>35068</v>
      </c>
      <c r="G43" s="9" t="s">
        <v>1503</v>
      </c>
      <c r="H43" s="9" t="s">
        <v>31</v>
      </c>
      <c r="I43" s="9" t="s">
        <v>1352</v>
      </c>
      <c r="J43" s="9" t="s">
        <v>29</v>
      </c>
      <c r="K43" s="9">
        <v>2014</v>
      </c>
      <c r="L43" s="9" t="s">
        <v>46</v>
      </c>
      <c r="Y43" s="9" t="s">
        <v>1504</v>
      </c>
      <c r="Z43" s="9" t="s">
        <v>1316</v>
      </c>
      <c r="AA43" s="9" t="s">
        <v>1505</v>
      </c>
      <c r="AB43" s="9" t="s">
        <v>1090</v>
      </c>
    </row>
    <row r="44" spans="1:28" ht="17.25" customHeight="1" x14ac:dyDescent="0.2">
      <c r="A44" s="9">
        <v>426913</v>
      </c>
      <c r="B44" s="9" t="s">
        <v>1506</v>
      </c>
      <c r="C44" s="9" t="s">
        <v>316</v>
      </c>
      <c r="D44" s="9" t="s">
        <v>409</v>
      </c>
      <c r="E44" s="9" t="s">
        <v>93</v>
      </c>
      <c r="F44" s="188">
        <v>35065</v>
      </c>
      <c r="G44" s="9" t="s">
        <v>757</v>
      </c>
      <c r="H44" s="9" t="s">
        <v>31</v>
      </c>
      <c r="I44" s="9" t="s">
        <v>1352</v>
      </c>
      <c r="J44" s="9" t="s">
        <v>29</v>
      </c>
      <c r="K44" s="9">
        <v>2015</v>
      </c>
      <c r="L44" s="9" t="s">
        <v>83</v>
      </c>
      <c r="Y44" s="9" t="s">
        <v>1507</v>
      </c>
      <c r="Z44" s="9" t="s">
        <v>1137</v>
      </c>
      <c r="AA44" s="9" t="s">
        <v>1508</v>
      </c>
      <c r="AB44" s="9" t="s">
        <v>1509</v>
      </c>
    </row>
    <row r="45" spans="1:28" ht="17.25" customHeight="1" x14ac:dyDescent="0.2">
      <c r="A45" s="9">
        <v>427633</v>
      </c>
      <c r="B45" s="9" t="s">
        <v>1510</v>
      </c>
      <c r="C45" s="9" t="s">
        <v>1511</v>
      </c>
      <c r="D45" s="9" t="s">
        <v>435</v>
      </c>
      <c r="E45" s="9" t="s">
        <v>93</v>
      </c>
      <c r="F45" s="188">
        <v>35796</v>
      </c>
      <c r="G45" s="9" t="s">
        <v>34</v>
      </c>
      <c r="H45" s="9" t="s">
        <v>31</v>
      </c>
      <c r="I45" s="9" t="s">
        <v>1352</v>
      </c>
      <c r="J45" s="9" t="s">
        <v>32</v>
      </c>
      <c r="K45" s="9">
        <v>2018</v>
      </c>
      <c r="L45" s="9" t="s">
        <v>46</v>
      </c>
      <c r="Y45" s="9" t="s">
        <v>1512</v>
      </c>
      <c r="Z45" s="9" t="s">
        <v>1513</v>
      </c>
      <c r="AA45" s="9" t="s">
        <v>1514</v>
      </c>
      <c r="AB45" s="9" t="s">
        <v>1090</v>
      </c>
    </row>
    <row r="46" spans="1:28" ht="17.25" customHeight="1" x14ac:dyDescent="0.2">
      <c r="A46" s="9">
        <v>426839</v>
      </c>
      <c r="B46" s="9" t="s">
        <v>1515</v>
      </c>
      <c r="C46" s="9" t="s">
        <v>278</v>
      </c>
      <c r="D46" s="9" t="s">
        <v>412</v>
      </c>
      <c r="E46" s="9" t="s">
        <v>93</v>
      </c>
      <c r="H46" s="9" t="s">
        <v>31</v>
      </c>
      <c r="I46" s="9" t="s">
        <v>1352</v>
      </c>
      <c r="J46" s="9" t="s">
        <v>32</v>
      </c>
      <c r="K46" s="9">
        <v>2017</v>
      </c>
      <c r="L46" s="9" t="s">
        <v>46</v>
      </c>
      <c r="Y46" s="9" t="s">
        <v>1516</v>
      </c>
      <c r="Z46" s="9" t="s">
        <v>1517</v>
      </c>
      <c r="AA46" s="9" t="s">
        <v>1518</v>
      </c>
      <c r="AB46" s="9" t="s">
        <v>1090</v>
      </c>
    </row>
    <row r="47" spans="1:28" ht="17.25" customHeight="1" x14ac:dyDescent="0.2">
      <c r="A47" s="9">
        <v>426622</v>
      </c>
      <c r="B47" s="9" t="s">
        <v>1519</v>
      </c>
      <c r="C47" s="9" t="s">
        <v>360</v>
      </c>
      <c r="D47" s="9" t="s">
        <v>837</v>
      </c>
      <c r="E47" s="9" t="s">
        <v>93</v>
      </c>
      <c r="F47" s="188">
        <v>36526</v>
      </c>
      <c r="G47" s="9" t="s">
        <v>34</v>
      </c>
      <c r="H47" s="9" t="s">
        <v>31</v>
      </c>
      <c r="I47" s="9" t="s">
        <v>1352</v>
      </c>
      <c r="J47" s="9" t="s">
        <v>32</v>
      </c>
      <c r="K47" s="9">
        <v>2017</v>
      </c>
      <c r="L47" s="9" t="s">
        <v>34</v>
      </c>
      <c r="Y47" s="9" t="s">
        <v>1520</v>
      </c>
      <c r="Z47" s="9" t="s">
        <v>1521</v>
      </c>
      <c r="AA47" s="9" t="s">
        <v>1121</v>
      </c>
      <c r="AB47" s="9" t="s">
        <v>1090</v>
      </c>
    </row>
    <row r="48" spans="1:28" ht="17.25" customHeight="1" x14ac:dyDescent="0.2">
      <c r="A48" s="9">
        <v>427638</v>
      </c>
      <c r="B48" s="9" t="s">
        <v>1522</v>
      </c>
      <c r="C48" s="9" t="s">
        <v>499</v>
      </c>
      <c r="D48" s="9" t="s">
        <v>1523</v>
      </c>
      <c r="E48" s="9" t="s">
        <v>93</v>
      </c>
      <c r="F48" s="188">
        <v>31208</v>
      </c>
      <c r="G48" s="9" t="s">
        <v>74</v>
      </c>
      <c r="H48" s="9" t="s">
        <v>31</v>
      </c>
      <c r="I48" s="9" t="s">
        <v>1352</v>
      </c>
      <c r="J48" s="9" t="s">
        <v>32</v>
      </c>
      <c r="K48" s="9">
        <v>2003</v>
      </c>
      <c r="L48" s="9" t="s">
        <v>74</v>
      </c>
      <c r="Y48" s="9" t="s">
        <v>1524</v>
      </c>
      <c r="Z48" s="9" t="s">
        <v>1525</v>
      </c>
      <c r="AA48" s="9" t="s">
        <v>1526</v>
      </c>
      <c r="AB48" s="9" t="s">
        <v>1527</v>
      </c>
    </row>
    <row r="49" spans="1:28" ht="17.25" customHeight="1" x14ac:dyDescent="0.2">
      <c r="A49" s="9">
        <v>427637</v>
      </c>
      <c r="B49" s="9" t="s">
        <v>1528</v>
      </c>
      <c r="C49" s="9" t="s">
        <v>347</v>
      </c>
      <c r="D49" s="9" t="s">
        <v>296</v>
      </c>
      <c r="E49" s="9" t="s">
        <v>93</v>
      </c>
      <c r="F49" s="188">
        <v>32264</v>
      </c>
      <c r="G49" s="9" t="s">
        <v>34</v>
      </c>
      <c r="H49" s="9" t="s">
        <v>31</v>
      </c>
      <c r="I49" s="9" t="s">
        <v>1352</v>
      </c>
      <c r="J49" s="9" t="s">
        <v>29</v>
      </c>
      <c r="K49" s="9">
        <v>2007</v>
      </c>
      <c r="L49" s="9" t="s">
        <v>34</v>
      </c>
      <c r="Y49" s="9" t="s">
        <v>1529</v>
      </c>
      <c r="Z49" s="9" t="s">
        <v>1530</v>
      </c>
      <c r="AA49" s="9" t="s">
        <v>1201</v>
      </c>
      <c r="AB49" s="9" t="s">
        <v>1090</v>
      </c>
    </row>
    <row r="50" spans="1:28" ht="17.25" customHeight="1" x14ac:dyDescent="0.2">
      <c r="A50" s="9">
        <v>427644</v>
      </c>
      <c r="B50" s="9" t="s">
        <v>1531</v>
      </c>
      <c r="C50" s="9" t="s">
        <v>305</v>
      </c>
      <c r="D50" s="9" t="s">
        <v>560</v>
      </c>
      <c r="E50" s="9" t="s">
        <v>93</v>
      </c>
      <c r="F50" s="188">
        <v>36716</v>
      </c>
      <c r="G50" s="9" t="s">
        <v>34</v>
      </c>
      <c r="H50" s="9" t="s">
        <v>31</v>
      </c>
      <c r="I50" s="9" t="s">
        <v>1352</v>
      </c>
      <c r="J50" s="9" t="s">
        <v>32</v>
      </c>
      <c r="K50" s="9">
        <v>2018</v>
      </c>
      <c r="L50" s="9" t="s">
        <v>46</v>
      </c>
      <c r="Y50" s="9" t="s">
        <v>1532</v>
      </c>
      <c r="Z50" s="9" t="s">
        <v>1207</v>
      </c>
      <c r="AA50" s="9" t="s">
        <v>1533</v>
      </c>
      <c r="AB50" s="9" t="s">
        <v>1090</v>
      </c>
    </row>
    <row r="51" spans="1:28" ht="17.25" customHeight="1" x14ac:dyDescent="0.2">
      <c r="A51" s="9">
        <v>426705</v>
      </c>
      <c r="B51" s="9" t="s">
        <v>1534</v>
      </c>
      <c r="C51" s="9" t="s">
        <v>395</v>
      </c>
      <c r="D51" s="9" t="s">
        <v>1360</v>
      </c>
      <c r="E51" s="9" t="s">
        <v>92</v>
      </c>
      <c r="F51" s="188">
        <v>36526</v>
      </c>
      <c r="G51" s="9" t="s">
        <v>1535</v>
      </c>
      <c r="H51" s="9" t="s">
        <v>31</v>
      </c>
      <c r="I51" s="9" t="s">
        <v>1352</v>
      </c>
      <c r="J51" s="9" t="s">
        <v>29</v>
      </c>
      <c r="K51" s="9">
        <v>2018</v>
      </c>
      <c r="L51" s="9" t="s">
        <v>46</v>
      </c>
      <c r="Y51" s="9" t="s">
        <v>1536</v>
      </c>
      <c r="Z51" s="9" t="s">
        <v>1537</v>
      </c>
      <c r="AA51" s="9" t="s">
        <v>1538</v>
      </c>
      <c r="AB51" s="9" t="s">
        <v>1539</v>
      </c>
    </row>
    <row r="52" spans="1:28" ht="17.25" customHeight="1" x14ac:dyDescent="0.2">
      <c r="A52" s="9">
        <v>427557</v>
      </c>
      <c r="B52" s="9" t="s">
        <v>1540</v>
      </c>
      <c r="C52" s="9" t="s">
        <v>839</v>
      </c>
      <c r="D52" s="9" t="s">
        <v>967</v>
      </c>
      <c r="E52" s="9" t="s">
        <v>92</v>
      </c>
      <c r="F52" s="188">
        <v>36892</v>
      </c>
      <c r="G52" s="9" t="s">
        <v>34</v>
      </c>
      <c r="H52" s="9" t="s">
        <v>31</v>
      </c>
      <c r="I52" s="9" t="s">
        <v>1352</v>
      </c>
      <c r="J52" s="9" t="s">
        <v>32</v>
      </c>
      <c r="K52" s="9">
        <v>2018</v>
      </c>
      <c r="L52" s="9" t="s">
        <v>89</v>
      </c>
      <c r="Y52" s="9" t="s">
        <v>1541</v>
      </c>
      <c r="Z52" s="9" t="s">
        <v>1542</v>
      </c>
      <c r="AA52" s="9" t="s">
        <v>1292</v>
      </c>
      <c r="AB52" s="9" t="s">
        <v>1090</v>
      </c>
    </row>
    <row r="53" spans="1:28" ht="17.25" customHeight="1" x14ac:dyDescent="0.2">
      <c r="A53" s="9">
        <v>427570</v>
      </c>
      <c r="B53" s="9" t="s">
        <v>1543</v>
      </c>
      <c r="C53" s="9" t="s">
        <v>383</v>
      </c>
      <c r="D53" s="9" t="s">
        <v>304</v>
      </c>
      <c r="E53" s="9" t="s">
        <v>92</v>
      </c>
      <c r="F53" s="188">
        <v>36538</v>
      </c>
      <c r="G53" s="9" t="s">
        <v>34</v>
      </c>
      <c r="H53" s="9" t="s">
        <v>31</v>
      </c>
      <c r="I53" s="9" t="s">
        <v>1352</v>
      </c>
      <c r="J53" s="9" t="s">
        <v>32</v>
      </c>
      <c r="K53" s="9">
        <v>2018</v>
      </c>
      <c r="L53" s="9" t="s">
        <v>89</v>
      </c>
      <c r="Y53" s="9" t="s">
        <v>1544</v>
      </c>
      <c r="Z53" s="9" t="s">
        <v>1545</v>
      </c>
      <c r="AA53" s="9" t="s">
        <v>1296</v>
      </c>
      <c r="AB53" s="9" t="s">
        <v>1546</v>
      </c>
    </row>
    <row r="54" spans="1:28" ht="17.25" customHeight="1" x14ac:dyDescent="0.2">
      <c r="A54" s="9">
        <v>426870</v>
      </c>
      <c r="B54" s="9" t="s">
        <v>1547</v>
      </c>
      <c r="C54" s="9" t="s">
        <v>387</v>
      </c>
      <c r="D54" s="9" t="s">
        <v>508</v>
      </c>
      <c r="E54" s="9" t="s">
        <v>92</v>
      </c>
      <c r="F54" s="188">
        <v>34359</v>
      </c>
      <c r="G54" s="9" t="s">
        <v>46</v>
      </c>
      <c r="H54" s="9" t="s">
        <v>31</v>
      </c>
      <c r="I54" s="9" t="s">
        <v>1352</v>
      </c>
      <c r="J54" s="9" t="s">
        <v>32</v>
      </c>
      <c r="K54" s="9">
        <v>2011</v>
      </c>
      <c r="L54" s="9" t="s">
        <v>46</v>
      </c>
      <c r="Y54" s="9" t="s">
        <v>1548</v>
      </c>
      <c r="Z54" s="9" t="s">
        <v>1549</v>
      </c>
      <c r="AA54" s="9" t="s">
        <v>1550</v>
      </c>
      <c r="AB54" s="9" t="s">
        <v>1551</v>
      </c>
    </row>
    <row r="55" spans="1:28" ht="17.25" customHeight="1" x14ac:dyDescent="0.2">
      <c r="A55" s="9">
        <v>426757</v>
      </c>
      <c r="B55" s="9" t="s">
        <v>1552</v>
      </c>
      <c r="C55" s="9" t="s">
        <v>380</v>
      </c>
      <c r="D55" s="9" t="s">
        <v>337</v>
      </c>
      <c r="E55" s="9" t="s">
        <v>92</v>
      </c>
      <c r="F55" s="188">
        <v>32291</v>
      </c>
      <c r="G55" s="9" t="s">
        <v>667</v>
      </c>
      <c r="H55" s="9" t="s">
        <v>31</v>
      </c>
      <c r="I55" s="9" t="s">
        <v>1352</v>
      </c>
      <c r="J55" s="9" t="s">
        <v>32</v>
      </c>
      <c r="K55" s="9">
        <v>2007</v>
      </c>
      <c r="L55" s="9" t="s">
        <v>34</v>
      </c>
      <c r="Y55" s="9" t="s">
        <v>1553</v>
      </c>
      <c r="Z55" s="9" t="s">
        <v>1554</v>
      </c>
      <c r="AA55" s="9" t="s">
        <v>1555</v>
      </c>
      <c r="AB55" s="9" t="s">
        <v>1556</v>
      </c>
    </row>
    <row r="56" spans="1:28" ht="17.25" customHeight="1" x14ac:dyDescent="0.2">
      <c r="A56" s="9">
        <v>427593</v>
      </c>
      <c r="B56" s="9" t="s">
        <v>1557</v>
      </c>
      <c r="C56" s="9" t="s">
        <v>690</v>
      </c>
      <c r="D56" s="9" t="s">
        <v>1084</v>
      </c>
      <c r="E56" s="9" t="s">
        <v>92</v>
      </c>
      <c r="F56" s="188" t="s">
        <v>1558</v>
      </c>
      <c r="G56" s="9" t="s">
        <v>34</v>
      </c>
      <c r="H56" s="9" t="s">
        <v>31</v>
      </c>
      <c r="I56" s="9" t="s">
        <v>1352</v>
      </c>
      <c r="J56" s="9" t="s">
        <v>32</v>
      </c>
      <c r="K56" s="9">
        <v>2006</v>
      </c>
      <c r="L56" s="9" t="s">
        <v>34</v>
      </c>
      <c r="Y56" s="9" t="s">
        <v>1559</v>
      </c>
      <c r="Z56" s="9" t="s">
        <v>1560</v>
      </c>
      <c r="AA56" s="9" t="s">
        <v>1142</v>
      </c>
      <c r="AB56" s="9" t="s">
        <v>1561</v>
      </c>
    </row>
    <row r="57" spans="1:28" ht="17.25" customHeight="1" x14ac:dyDescent="0.2">
      <c r="A57" s="9">
        <v>427578</v>
      </c>
      <c r="B57" s="9" t="s">
        <v>1562</v>
      </c>
      <c r="C57" s="9" t="s">
        <v>1563</v>
      </c>
      <c r="D57" s="9" t="s">
        <v>337</v>
      </c>
      <c r="E57" s="9" t="s">
        <v>92</v>
      </c>
      <c r="H57" s="9" t="s">
        <v>31</v>
      </c>
      <c r="I57" s="9" t="s">
        <v>1352</v>
      </c>
      <c r="Y57" s="9" t="s">
        <v>1564</v>
      </c>
      <c r="Z57" s="9" t="s">
        <v>1565</v>
      </c>
      <c r="AA57" s="9" t="s">
        <v>1263</v>
      </c>
      <c r="AB57" s="9" t="s">
        <v>1102</v>
      </c>
    </row>
    <row r="58" spans="1:28" ht="17.25" customHeight="1" x14ac:dyDescent="0.2">
      <c r="A58" s="9">
        <v>427943</v>
      </c>
      <c r="B58" s="9" t="s">
        <v>1566</v>
      </c>
      <c r="C58" s="9" t="s">
        <v>1567</v>
      </c>
      <c r="D58" s="9" t="s">
        <v>497</v>
      </c>
      <c r="E58" s="9" t="s">
        <v>92</v>
      </c>
      <c r="F58" s="188">
        <v>36708</v>
      </c>
      <c r="G58" s="9" t="s">
        <v>34</v>
      </c>
      <c r="H58" s="9" t="s">
        <v>355</v>
      </c>
      <c r="I58" s="9" t="s">
        <v>1352</v>
      </c>
      <c r="J58" s="9" t="s">
        <v>336</v>
      </c>
      <c r="K58" s="9" t="s">
        <v>1082</v>
      </c>
      <c r="L58" s="9" t="s">
        <v>34</v>
      </c>
      <c r="Y58" s="9" t="s">
        <v>1568</v>
      </c>
      <c r="Z58" s="9" t="s">
        <v>1569</v>
      </c>
      <c r="AA58" s="9" t="s">
        <v>1570</v>
      </c>
      <c r="AB58" s="9" t="s">
        <v>1120</v>
      </c>
    </row>
    <row r="59" spans="1:28" ht="17.25" customHeight="1" x14ac:dyDescent="0.2">
      <c r="A59" s="9">
        <v>426667</v>
      </c>
      <c r="B59" s="9" t="s">
        <v>1571</v>
      </c>
      <c r="C59" s="9" t="s">
        <v>652</v>
      </c>
      <c r="D59" s="9" t="s">
        <v>1572</v>
      </c>
      <c r="E59" s="9" t="s">
        <v>92</v>
      </c>
      <c r="F59" s="188" t="s">
        <v>1573</v>
      </c>
      <c r="G59" s="9" t="s">
        <v>868</v>
      </c>
      <c r="H59" s="9" t="s">
        <v>31</v>
      </c>
      <c r="I59" s="9" t="s">
        <v>1352</v>
      </c>
      <c r="J59" s="9" t="s">
        <v>29</v>
      </c>
      <c r="K59" s="9">
        <v>2013</v>
      </c>
      <c r="L59" s="9" t="s">
        <v>46</v>
      </c>
      <c r="Y59" s="9" t="s">
        <v>1574</v>
      </c>
      <c r="Z59" s="9" t="s">
        <v>1575</v>
      </c>
      <c r="AA59" s="9" t="s">
        <v>1576</v>
      </c>
      <c r="AB59" s="9" t="s">
        <v>1577</v>
      </c>
    </row>
    <row r="60" spans="1:28" ht="17.25" customHeight="1" x14ac:dyDescent="0.2">
      <c r="A60" s="9">
        <v>427596</v>
      </c>
      <c r="B60" s="9" t="s">
        <v>1578</v>
      </c>
      <c r="C60" s="9" t="s">
        <v>586</v>
      </c>
      <c r="D60" s="9" t="s">
        <v>875</v>
      </c>
      <c r="E60" s="9" t="s">
        <v>92</v>
      </c>
      <c r="F60" s="188">
        <v>36748</v>
      </c>
      <c r="G60" s="9" t="s">
        <v>34</v>
      </c>
      <c r="H60" s="9" t="s">
        <v>31</v>
      </c>
      <c r="I60" s="9" t="s">
        <v>1352</v>
      </c>
      <c r="J60" s="9" t="s">
        <v>32</v>
      </c>
      <c r="K60" s="9">
        <v>2018</v>
      </c>
      <c r="L60" s="9" t="s">
        <v>89</v>
      </c>
      <c r="Y60" s="9" t="s">
        <v>1579</v>
      </c>
      <c r="Z60" s="9" t="s">
        <v>1580</v>
      </c>
      <c r="AA60" s="9" t="s">
        <v>1581</v>
      </c>
      <c r="AB60" s="9" t="s">
        <v>1090</v>
      </c>
    </row>
    <row r="61" spans="1:28" ht="17.25" customHeight="1" x14ac:dyDescent="0.2">
      <c r="A61" s="9">
        <v>423982</v>
      </c>
      <c r="B61" s="9" t="s">
        <v>1582</v>
      </c>
      <c r="C61" s="9" t="s">
        <v>997</v>
      </c>
      <c r="D61" s="9" t="s">
        <v>1035</v>
      </c>
      <c r="E61" s="9" t="s">
        <v>92</v>
      </c>
      <c r="F61" s="188">
        <v>35893</v>
      </c>
      <c r="G61" s="9" t="s">
        <v>34</v>
      </c>
      <c r="H61" s="9" t="s">
        <v>31</v>
      </c>
      <c r="I61" s="9" t="s">
        <v>1352</v>
      </c>
      <c r="J61" s="9" t="s">
        <v>29</v>
      </c>
      <c r="K61" s="9">
        <v>2017</v>
      </c>
      <c r="L61" s="9" t="s">
        <v>34</v>
      </c>
      <c r="Y61" s="9" t="s">
        <v>1583</v>
      </c>
      <c r="Z61" s="9" t="s">
        <v>1584</v>
      </c>
      <c r="AA61" s="9" t="s">
        <v>1154</v>
      </c>
      <c r="AB61" s="9" t="s">
        <v>1120</v>
      </c>
    </row>
    <row r="62" spans="1:28" ht="17.25" customHeight="1" x14ac:dyDescent="0.2">
      <c r="A62" s="9">
        <v>426673</v>
      </c>
      <c r="B62" s="9" t="s">
        <v>982</v>
      </c>
      <c r="C62" s="9" t="s">
        <v>991</v>
      </c>
      <c r="D62" s="9" t="s">
        <v>427</v>
      </c>
      <c r="E62" s="9" t="s">
        <v>92</v>
      </c>
      <c r="G62" s="9" t="s">
        <v>34</v>
      </c>
      <c r="H62" s="9" t="s">
        <v>31</v>
      </c>
      <c r="I62" s="9" t="s">
        <v>1352</v>
      </c>
      <c r="J62" s="9" t="s">
        <v>32</v>
      </c>
      <c r="K62" s="9">
        <v>2017</v>
      </c>
      <c r="L62" s="9" t="s">
        <v>46</v>
      </c>
      <c r="Y62" s="9" t="s">
        <v>1585</v>
      </c>
      <c r="Z62" s="9" t="s">
        <v>1586</v>
      </c>
      <c r="AA62" s="9" t="s">
        <v>1587</v>
      </c>
      <c r="AB62" s="9" t="s">
        <v>1102</v>
      </c>
    </row>
    <row r="63" spans="1:28" ht="17.25" customHeight="1" x14ac:dyDescent="0.2">
      <c r="A63" s="9">
        <v>427647</v>
      </c>
      <c r="B63" s="9" t="s">
        <v>1588</v>
      </c>
      <c r="C63" s="9" t="s">
        <v>332</v>
      </c>
      <c r="D63" s="9" t="s">
        <v>714</v>
      </c>
      <c r="E63" s="9" t="s">
        <v>92</v>
      </c>
      <c r="F63" s="188">
        <v>33244</v>
      </c>
      <c r="G63" s="9" t="s">
        <v>1589</v>
      </c>
      <c r="H63" s="9" t="s">
        <v>31</v>
      </c>
      <c r="I63" s="9" t="s">
        <v>1352</v>
      </c>
      <c r="J63" s="9" t="s">
        <v>29</v>
      </c>
      <c r="K63" s="9">
        <v>2010</v>
      </c>
      <c r="L63" s="9" t="s">
        <v>89</v>
      </c>
      <c r="Y63" s="9" t="s">
        <v>1590</v>
      </c>
      <c r="Z63" s="9" t="s">
        <v>1259</v>
      </c>
      <c r="AA63" s="9" t="s">
        <v>1591</v>
      </c>
      <c r="AB63" s="9" t="s">
        <v>1102</v>
      </c>
    </row>
    <row r="64" spans="1:28" ht="17.25" customHeight="1" x14ac:dyDescent="0.2">
      <c r="A64" s="9">
        <v>427977</v>
      </c>
      <c r="B64" s="9" t="s">
        <v>1592</v>
      </c>
      <c r="C64" s="9" t="s">
        <v>559</v>
      </c>
      <c r="D64" s="9" t="s">
        <v>560</v>
      </c>
      <c r="E64" s="9" t="s">
        <v>92</v>
      </c>
      <c r="F64" s="188">
        <v>30481</v>
      </c>
      <c r="G64" s="9" t="s">
        <v>1593</v>
      </c>
      <c r="H64" s="9" t="s">
        <v>31</v>
      </c>
      <c r="I64" s="9" t="s">
        <v>1352</v>
      </c>
      <c r="J64" s="9" t="s">
        <v>29</v>
      </c>
      <c r="K64" s="9" t="s">
        <v>1594</v>
      </c>
      <c r="L64" s="9" t="s">
        <v>34</v>
      </c>
      <c r="Y64" s="9" t="s">
        <v>1595</v>
      </c>
      <c r="Z64" s="9" t="s">
        <v>1596</v>
      </c>
      <c r="AA64" s="9" t="s">
        <v>1597</v>
      </c>
      <c r="AB64" s="9" t="s">
        <v>1598</v>
      </c>
    </row>
    <row r="65" spans="1:28" ht="17.25" customHeight="1" x14ac:dyDescent="0.2">
      <c r="A65" s="9">
        <v>427606</v>
      </c>
      <c r="B65" s="9" t="s">
        <v>1599</v>
      </c>
      <c r="C65" s="9" t="s">
        <v>270</v>
      </c>
      <c r="D65" s="9" t="s">
        <v>420</v>
      </c>
      <c r="E65" s="9" t="s">
        <v>92</v>
      </c>
      <c r="F65" s="188">
        <v>32373</v>
      </c>
      <c r="G65" s="9" t="s">
        <v>338</v>
      </c>
      <c r="H65" s="9" t="s">
        <v>31</v>
      </c>
      <c r="I65" s="9" t="s">
        <v>1352</v>
      </c>
      <c r="J65" s="9" t="s">
        <v>29</v>
      </c>
      <c r="K65" s="9">
        <v>2006</v>
      </c>
      <c r="L65" s="9" t="s">
        <v>34</v>
      </c>
      <c r="Y65" s="9" t="s">
        <v>1600</v>
      </c>
      <c r="Z65" s="9" t="s">
        <v>1105</v>
      </c>
      <c r="AA65" s="9" t="s">
        <v>1189</v>
      </c>
      <c r="AB65" s="9" t="s">
        <v>1601</v>
      </c>
    </row>
    <row r="66" spans="1:28" ht="17.25" customHeight="1" x14ac:dyDescent="0.2">
      <c r="A66" s="9">
        <v>426956</v>
      </c>
      <c r="B66" s="9" t="s">
        <v>1602</v>
      </c>
      <c r="C66" s="9" t="s">
        <v>672</v>
      </c>
      <c r="D66" s="9" t="s">
        <v>426</v>
      </c>
      <c r="E66" s="9" t="s">
        <v>92</v>
      </c>
      <c r="F66" s="188">
        <v>34335</v>
      </c>
      <c r="H66" s="9" t="s">
        <v>31</v>
      </c>
      <c r="I66" s="9" t="s">
        <v>1352</v>
      </c>
      <c r="J66" s="9" t="s">
        <v>29</v>
      </c>
      <c r="K66" s="9">
        <v>2012</v>
      </c>
      <c r="L66" s="9" t="s">
        <v>89</v>
      </c>
      <c r="Y66" s="9" t="s">
        <v>1603</v>
      </c>
      <c r="Z66" s="9" t="s">
        <v>1604</v>
      </c>
      <c r="AA66" s="9" t="s">
        <v>1605</v>
      </c>
      <c r="AB66" s="9" t="s">
        <v>1606</v>
      </c>
    </row>
    <row r="67" spans="1:28" ht="17.25" customHeight="1" x14ac:dyDescent="0.2">
      <c r="A67" s="9">
        <v>427999</v>
      </c>
      <c r="B67" s="9" t="s">
        <v>1607</v>
      </c>
      <c r="C67" s="9" t="s">
        <v>582</v>
      </c>
      <c r="D67" s="9" t="s">
        <v>267</v>
      </c>
      <c r="E67" s="9" t="s">
        <v>93</v>
      </c>
      <c r="F67" s="188">
        <v>37257</v>
      </c>
      <c r="G67" s="9" t="s">
        <v>34</v>
      </c>
      <c r="H67" s="9" t="s">
        <v>31</v>
      </c>
      <c r="I67" s="9" t="s">
        <v>1352</v>
      </c>
      <c r="J67" s="9" t="s">
        <v>336</v>
      </c>
      <c r="K67" s="9" t="s">
        <v>1087</v>
      </c>
      <c r="L67" s="9" t="s">
        <v>34</v>
      </c>
      <c r="Y67" s="9" t="s">
        <v>1608</v>
      </c>
      <c r="Z67" s="9" t="s">
        <v>1609</v>
      </c>
      <c r="AA67" s="9" t="s">
        <v>1118</v>
      </c>
      <c r="AB67" s="9" t="s">
        <v>1268</v>
      </c>
    </row>
    <row r="68" spans="1:28" ht="17.25" customHeight="1" x14ac:dyDescent="0.2">
      <c r="A68" s="9">
        <v>427898</v>
      </c>
      <c r="B68" s="9" t="s">
        <v>1610</v>
      </c>
      <c r="C68" s="9" t="s">
        <v>285</v>
      </c>
      <c r="D68" s="9" t="s">
        <v>747</v>
      </c>
      <c r="E68" s="9" t="s">
        <v>92</v>
      </c>
      <c r="F68" s="188">
        <v>35746</v>
      </c>
      <c r="G68" s="9" t="s">
        <v>551</v>
      </c>
      <c r="H68" s="9" t="s">
        <v>355</v>
      </c>
      <c r="I68" s="9" t="s">
        <v>1352</v>
      </c>
      <c r="J68" s="9" t="s">
        <v>29</v>
      </c>
      <c r="K68" s="9" t="s">
        <v>1082</v>
      </c>
      <c r="L68" s="9" t="s">
        <v>34</v>
      </c>
      <c r="Y68" s="9" t="s">
        <v>1611</v>
      </c>
      <c r="Z68" s="9" t="s">
        <v>1222</v>
      </c>
      <c r="AA68" s="9" t="s">
        <v>1612</v>
      </c>
      <c r="AB68" s="9" t="s">
        <v>1098</v>
      </c>
    </row>
    <row r="69" spans="1:28" ht="17.25" customHeight="1" x14ac:dyDescent="0.2">
      <c r="A69" s="9">
        <v>426181</v>
      </c>
      <c r="B69" s="9" t="s">
        <v>1613</v>
      </c>
      <c r="C69" s="9" t="s">
        <v>302</v>
      </c>
      <c r="D69" s="9" t="s">
        <v>1614</v>
      </c>
      <c r="E69" s="9" t="s">
        <v>93</v>
      </c>
      <c r="F69" s="188">
        <v>36299</v>
      </c>
      <c r="G69" s="9" t="s">
        <v>268</v>
      </c>
      <c r="H69" s="9" t="s">
        <v>31</v>
      </c>
      <c r="I69" s="9" t="s">
        <v>1352</v>
      </c>
      <c r="J69" s="9" t="s">
        <v>32</v>
      </c>
      <c r="K69" s="9">
        <v>2017</v>
      </c>
      <c r="L69" s="9" t="s">
        <v>34</v>
      </c>
      <c r="Y69" s="9" t="s">
        <v>1615</v>
      </c>
      <c r="Z69" s="9" t="s">
        <v>1094</v>
      </c>
      <c r="AA69" s="9" t="s">
        <v>1616</v>
      </c>
      <c r="AB69" s="9" t="s">
        <v>1120</v>
      </c>
    </row>
    <row r="70" spans="1:28" ht="17.25" customHeight="1" x14ac:dyDescent="0.2">
      <c r="A70" s="9">
        <v>426183</v>
      </c>
      <c r="B70" s="9" t="s">
        <v>1617</v>
      </c>
      <c r="C70" s="9" t="s">
        <v>285</v>
      </c>
      <c r="D70" s="9" t="s">
        <v>619</v>
      </c>
      <c r="E70" s="9" t="s">
        <v>93</v>
      </c>
      <c r="F70" s="188">
        <v>36326</v>
      </c>
      <c r="G70" s="9" t="s">
        <v>34</v>
      </c>
      <c r="H70" s="9" t="s">
        <v>31</v>
      </c>
      <c r="I70" s="9" t="s">
        <v>1352</v>
      </c>
      <c r="J70" s="9" t="s">
        <v>32</v>
      </c>
      <c r="K70" s="9">
        <v>2017</v>
      </c>
      <c r="L70" s="9" t="s">
        <v>34</v>
      </c>
      <c r="Y70" s="9" t="s">
        <v>1618</v>
      </c>
      <c r="Z70" s="9" t="s">
        <v>1101</v>
      </c>
      <c r="AA70" s="9" t="s">
        <v>1619</v>
      </c>
      <c r="AB70" s="9" t="s">
        <v>1102</v>
      </c>
    </row>
    <row r="71" spans="1:28" ht="17.25" customHeight="1" x14ac:dyDescent="0.2">
      <c r="A71" s="9">
        <v>427355</v>
      </c>
      <c r="B71" s="9" t="s">
        <v>1620</v>
      </c>
      <c r="C71" s="9" t="s">
        <v>1621</v>
      </c>
      <c r="D71" s="9" t="s">
        <v>645</v>
      </c>
      <c r="E71" s="9" t="s">
        <v>93</v>
      </c>
      <c r="F71" s="188">
        <v>35318</v>
      </c>
      <c r="G71" s="9" t="s">
        <v>268</v>
      </c>
      <c r="H71" s="9" t="s">
        <v>31</v>
      </c>
      <c r="I71" s="9" t="s">
        <v>1352</v>
      </c>
      <c r="J71" s="9" t="s">
        <v>32</v>
      </c>
      <c r="K71" s="9">
        <v>2014</v>
      </c>
      <c r="L71" s="9" t="s">
        <v>46</v>
      </c>
      <c r="Y71" s="9" t="s">
        <v>1622</v>
      </c>
      <c r="Z71" s="9" t="s">
        <v>1623</v>
      </c>
      <c r="AA71" s="9" t="s">
        <v>1624</v>
      </c>
      <c r="AB71" s="9" t="s">
        <v>1102</v>
      </c>
    </row>
    <row r="72" spans="1:28" ht="17.25" customHeight="1" x14ac:dyDescent="0.2">
      <c r="A72" s="9">
        <v>427812</v>
      </c>
      <c r="B72" s="9" t="s">
        <v>1625</v>
      </c>
      <c r="C72" s="9" t="s">
        <v>306</v>
      </c>
      <c r="D72" s="9" t="s">
        <v>361</v>
      </c>
      <c r="E72" s="9" t="s">
        <v>93</v>
      </c>
      <c r="F72" s="188">
        <v>36387</v>
      </c>
      <c r="G72" s="9" t="s">
        <v>34</v>
      </c>
      <c r="H72" s="9" t="s">
        <v>355</v>
      </c>
      <c r="I72" s="9" t="s">
        <v>1352</v>
      </c>
      <c r="J72" s="9" t="s">
        <v>29</v>
      </c>
      <c r="K72" s="9" t="s">
        <v>458</v>
      </c>
      <c r="L72" s="9" t="s">
        <v>34</v>
      </c>
      <c r="Y72" s="9" t="s">
        <v>1626</v>
      </c>
      <c r="Z72" s="9" t="s">
        <v>1627</v>
      </c>
      <c r="AA72" s="9" t="s">
        <v>1177</v>
      </c>
      <c r="AB72" s="9" t="s">
        <v>1268</v>
      </c>
    </row>
    <row r="73" spans="1:28" ht="17.25" customHeight="1" x14ac:dyDescent="0.2">
      <c r="A73" s="9">
        <v>426130</v>
      </c>
      <c r="B73" s="9" t="s">
        <v>1628</v>
      </c>
      <c r="C73" s="9" t="s">
        <v>270</v>
      </c>
      <c r="D73" s="9" t="s">
        <v>282</v>
      </c>
      <c r="E73" s="9" t="s">
        <v>93</v>
      </c>
      <c r="F73" s="188">
        <v>36161</v>
      </c>
      <c r="H73" s="9" t="s">
        <v>31</v>
      </c>
      <c r="I73" s="9" t="s">
        <v>1352</v>
      </c>
      <c r="J73" s="9" t="s">
        <v>29</v>
      </c>
      <c r="K73" s="9">
        <v>2016</v>
      </c>
      <c r="L73" s="9" t="s">
        <v>46</v>
      </c>
      <c r="Y73" s="9" t="s">
        <v>1629</v>
      </c>
      <c r="Z73" s="9" t="s">
        <v>1105</v>
      </c>
      <c r="AA73" s="9" t="s">
        <v>1630</v>
      </c>
      <c r="AB73" s="9" t="s">
        <v>1120</v>
      </c>
    </row>
    <row r="74" spans="1:28" ht="17.25" customHeight="1" x14ac:dyDescent="0.2">
      <c r="A74" s="9">
        <v>427739</v>
      </c>
      <c r="B74" s="9" t="s">
        <v>1631</v>
      </c>
      <c r="C74" s="9" t="s">
        <v>430</v>
      </c>
      <c r="D74" s="9" t="s">
        <v>1632</v>
      </c>
      <c r="E74" s="9" t="s">
        <v>93</v>
      </c>
      <c r="F74" s="188">
        <v>36920</v>
      </c>
      <c r="G74" s="9" t="s">
        <v>460</v>
      </c>
      <c r="H74" s="9" t="s">
        <v>31</v>
      </c>
      <c r="I74" s="9" t="s">
        <v>1352</v>
      </c>
      <c r="J74" s="9" t="s">
        <v>29</v>
      </c>
      <c r="K74" s="9">
        <v>2018</v>
      </c>
      <c r="L74" s="9" t="s">
        <v>89</v>
      </c>
      <c r="Y74" s="9" t="s">
        <v>1633</v>
      </c>
      <c r="Z74" s="9" t="s">
        <v>1300</v>
      </c>
      <c r="AA74" s="9" t="s">
        <v>1634</v>
      </c>
      <c r="AB74" s="9" t="s">
        <v>1635</v>
      </c>
    </row>
    <row r="75" spans="1:28" ht="17.25" customHeight="1" x14ac:dyDescent="0.2">
      <c r="A75" s="9">
        <v>426202</v>
      </c>
      <c r="B75" s="9" t="s">
        <v>1636</v>
      </c>
      <c r="C75" s="9" t="s">
        <v>302</v>
      </c>
      <c r="D75" s="9" t="s">
        <v>799</v>
      </c>
      <c r="E75" s="9" t="s">
        <v>93</v>
      </c>
      <c r="F75" s="188">
        <v>35796</v>
      </c>
      <c r="G75" s="9" t="s">
        <v>56</v>
      </c>
      <c r="H75" s="9" t="s">
        <v>31</v>
      </c>
      <c r="I75" s="9" t="s">
        <v>1352</v>
      </c>
      <c r="J75" s="9" t="s">
        <v>29</v>
      </c>
      <c r="K75" s="9">
        <v>2015</v>
      </c>
      <c r="L75" s="9" t="s">
        <v>56</v>
      </c>
      <c r="Y75" s="9" t="s">
        <v>1637</v>
      </c>
      <c r="Z75" s="9" t="s">
        <v>1167</v>
      </c>
      <c r="AA75" s="9" t="s">
        <v>1638</v>
      </c>
      <c r="AB75" s="9" t="s">
        <v>1239</v>
      </c>
    </row>
    <row r="76" spans="1:28" ht="17.25" customHeight="1" x14ac:dyDescent="0.2">
      <c r="A76" s="9">
        <v>426142</v>
      </c>
      <c r="B76" s="9" t="s">
        <v>1639</v>
      </c>
      <c r="C76" s="9" t="s">
        <v>389</v>
      </c>
      <c r="D76" s="9" t="s">
        <v>280</v>
      </c>
      <c r="E76" s="9" t="s">
        <v>92</v>
      </c>
      <c r="F76" s="188">
        <v>36183</v>
      </c>
      <c r="G76" s="9" t="s">
        <v>86</v>
      </c>
      <c r="H76" s="9" t="s">
        <v>31</v>
      </c>
      <c r="I76" s="9" t="s">
        <v>1352</v>
      </c>
      <c r="J76" s="9" t="s">
        <v>29</v>
      </c>
      <c r="K76" s="9">
        <v>2017</v>
      </c>
      <c r="L76" s="9" t="s">
        <v>86</v>
      </c>
      <c r="Y76" s="9" t="s">
        <v>1640</v>
      </c>
      <c r="Z76" s="9" t="s">
        <v>1641</v>
      </c>
      <c r="AA76" s="9" t="s">
        <v>1156</v>
      </c>
      <c r="AB76" s="9" t="s">
        <v>1157</v>
      </c>
    </row>
    <row r="77" spans="1:28" ht="17.25" customHeight="1" x14ac:dyDescent="0.2">
      <c r="A77" s="9">
        <v>426224</v>
      </c>
      <c r="B77" s="9" t="s">
        <v>1642</v>
      </c>
      <c r="C77" s="9" t="s">
        <v>302</v>
      </c>
      <c r="D77" s="9" t="s">
        <v>710</v>
      </c>
      <c r="E77" s="9" t="s">
        <v>93</v>
      </c>
      <c r="F77" s="188">
        <v>34738</v>
      </c>
      <c r="H77" s="9" t="s">
        <v>35</v>
      </c>
      <c r="I77" s="9" t="s">
        <v>1352</v>
      </c>
      <c r="J77" s="9" t="s">
        <v>32</v>
      </c>
      <c r="K77" s="9">
        <v>2017</v>
      </c>
      <c r="L77" s="9" t="s">
        <v>34</v>
      </c>
      <c r="Y77" s="9" t="s">
        <v>1643</v>
      </c>
      <c r="Z77" s="9" t="s">
        <v>1094</v>
      </c>
      <c r="AA77" s="9" t="s">
        <v>1246</v>
      </c>
      <c r="AB77" s="9" t="s">
        <v>1102</v>
      </c>
    </row>
    <row r="78" spans="1:28" ht="17.25" customHeight="1" x14ac:dyDescent="0.2">
      <c r="A78" s="9">
        <v>427385</v>
      </c>
      <c r="B78" s="9" t="s">
        <v>1644</v>
      </c>
      <c r="C78" s="9" t="s">
        <v>1645</v>
      </c>
      <c r="D78" s="9" t="s">
        <v>625</v>
      </c>
      <c r="E78" s="9" t="s">
        <v>93</v>
      </c>
      <c r="F78" s="188">
        <v>36846</v>
      </c>
      <c r="G78" s="9" t="s">
        <v>469</v>
      </c>
      <c r="H78" s="9" t="s">
        <v>31</v>
      </c>
      <c r="I78" s="9" t="s">
        <v>1352</v>
      </c>
      <c r="J78" s="9" t="s">
        <v>29</v>
      </c>
      <c r="K78" s="9">
        <v>2018</v>
      </c>
      <c r="L78" s="9" t="s">
        <v>83</v>
      </c>
      <c r="Y78" s="9" t="s">
        <v>1646</v>
      </c>
      <c r="Z78" s="9" t="s">
        <v>1647</v>
      </c>
      <c r="AA78" s="9" t="s">
        <v>1648</v>
      </c>
      <c r="AB78" s="9" t="s">
        <v>1649</v>
      </c>
    </row>
    <row r="79" spans="1:28" ht="17.25" customHeight="1" x14ac:dyDescent="0.2">
      <c r="A79" s="9">
        <v>427408</v>
      </c>
      <c r="B79" s="9" t="s">
        <v>1650</v>
      </c>
      <c r="C79" s="9" t="s">
        <v>552</v>
      </c>
      <c r="D79" s="9" t="s">
        <v>288</v>
      </c>
      <c r="E79" s="9" t="s">
        <v>92</v>
      </c>
      <c r="F79" s="188" t="s">
        <v>1651</v>
      </c>
      <c r="G79" s="9" t="s">
        <v>1652</v>
      </c>
      <c r="H79" s="9" t="s">
        <v>31</v>
      </c>
      <c r="I79" s="9" t="s">
        <v>1352</v>
      </c>
      <c r="J79" s="9" t="s">
        <v>29</v>
      </c>
      <c r="K79" s="9">
        <v>2018</v>
      </c>
      <c r="L79" s="9" t="s">
        <v>89</v>
      </c>
      <c r="Y79" s="9" t="s">
        <v>1653</v>
      </c>
      <c r="Z79" s="9" t="s">
        <v>1654</v>
      </c>
      <c r="AA79" s="9" t="s">
        <v>1213</v>
      </c>
      <c r="AB79" s="9" t="s">
        <v>1655</v>
      </c>
    </row>
    <row r="80" spans="1:28" ht="17.25" customHeight="1" x14ac:dyDescent="0.2">
      <c r="A80" s="9">
        <v>426286</v>
      </c>
      <c r="B80" s="9" t="s">
        <v>1656</v>
      </c>
      <c r="C80" s="9" t="s">
        <v>305</v>
      </c>
      <c r="D80" s="9" t="s">
        <v>814</v>
      </c>
      <c r="E80" s="9" t="s">
        <v>93</v>
      </c>
      <c r="F80" s="188">
        <v>32890</v>
      </c>
      <c r="G80" s="9" t="s">
        <v>34</v>
      </c>
      <c r="H80" s="9" t="s">
        <v>35</v>
      </c>
      <c r="I80" s="9" t="s">
        <v>1352</v>
      </c>
      <c r="J80" s="9" t="s">
        <v>32</v>
      </c>
      <c r="K80" s="9">
        <v>2008</v>
      </c>
      <c r="L80" s="9" t="s">
        <v>46</v>
      </c>
      <c r="Y80" s="9" t="s">
        <v>1657</v>
      </c>
      <c r="Z80" s="9" t="s">
        <v>1178</v>
      </c>
      <c r="AA80" s="9" t="s">
        <v>1658</v>
      </c>
      <c r="AB80" s="9" t="s">
        <v>1120</v>
      </c>
    </row>
    <row r="81" spans="1:28" ht="17.25" customHeight="1" x14ac:dyDescent="0.2">
      <c r="A81" s="9">
        <v>426300</v>
      </c>
      <c r="B81" s="9" t="s">
        <v>1659</v>
      </c>
      <c r="C81" s="9" t="s">
        <v>1660</v>
      </c>
      <c r="D81" s="9" t="s">
        <v>833</v>
      </c>
      <c r="E81" s="9" t="s">
        <v>93</v>
      </c>
      <c r="F81" s="188">
        <v>35796</v>
      </c>
      <c r="G81" s="9" t="s">
        <v>34</v>
      </c>
      <c r="H81" s="9" t="s">
        <v>31</v>
      </c>
      <c r="I81" s="9" t="s">
        <v>1352</v>
      </c>
      <c r="J81" s="9" t="s">
        <v>29</v>
      </c>
      <c r="K81" s="9">
        <v>2016</v>
      </c>
      <c r="L81" s="9" t="s">
        <v>83</v>
      </c>
      <c r="Y81" s="9" t="s">
        <v>1661</v>
      </c>
      <c r="Z81" s="9" t="s">
        <v>1662</v>
      </c>
      <c r="AA81" s="9" t="s">
        <v>1403</v>
      </c>
      <c r="AB81" s="9" t="s">
        <v>1663</v>
      </c>
    </row>
    <row r="82" spans="1:28" ht="17.25" customHeight="1" x14ac:dyDescent="0.2">
      <c r="A82" s="9">
        <v>425998</v>
      </c>
      <c r="B82" s="9" t="s">
        <v>1664</v>
      </c>
      <c r="C82" s="9" t="s">
        <v>307</v>
      </c>
      <c r="D82" s="9" t="s">
        <v>500</v>
      </c>
      <c r="E82" s="9" t="s">
        <v>93</v>
      </c>
      <c r="H82" s="9" t="s">
        <v>31</v>
      </c>
      <c r="I82" s="9" t="s">
        <v>1352</v>
      </c>
      <c r="J82" s="9" t="s">
        <v>29</v>
      </c>
      <c r="K82" s="9">
        <v>2016</v>
      </c>
      <c r="L82" s="9" t="s">
        <v>80</v>
      </c>
      <c r="Y82" s="9" t="s">
        <v>1665</v>
      </c>
      <c r="Z82" s="9" t="s">
        <v>1126</v>
      </c>
      <c r="AA82" s="9" t="s">
        <v>1666</v>
      </c>
      <c r="AB82" s="9" t="s">
        <v>1667</v>
      </c>
    </row>
    <row r="83" spans="1:28" ht="17.25" customHeight="1" x14ac:dyDescent="0.2">
      <c r="A83" s="9">
        <v>427723</v>
      </c>
      <c r="B83" s="9" t="s">
        <v>1668</v>
      </c>
      <c r="C83" s="9" t="s">
        <v>400</v>
      </c>
      <c r="D83" s="9" t="s">
        <v>337</v>
      </c>
      <c r="E83" s="9" t="s">
        <v>93</v>
      </c>
      <c r="F83" s="188" t="s">
        <v>1669</v>
      </c>
      <c r="G83" s="9" t="s">
        <v>34</v>
      </c>
      <c r="H83" s="9" t="s">
        <v>31</v>
      </c>
      <c r="I83" s="9" t="s">
        <v>1352</v>
      </c>
      <c r="J83" s="9" t="s">
        <v>32</v>
      </c>
      <c r="K83" s="9">
        <v>2007</v>
      </c>
      <c r="L83" s="9" t="s">
        <v>46</v>
      </c>
      <c r="Y83" s="9" t="s">
        <v>1670</v>
      </c>
      <c r="Z83" s="9" t="s">
        <v>1308</v>
      </c>
      <c r="AA83" s="9" t="s">
        <v>1355</v>
      </c>
      <c r="AB83" s="9" t="s">
        <v>1671</v>
      </c>
    </row>
    <row r="84" spans="1:28" ht="17.25" customHeight="1" x14ac:dyDescent="0.2">
      <c r="A84" s="9">
        <v>425706</v>
      </c>
      <c r="B84" s="9" t="s">
        <v>1672</v>
      </c>
      <c r="C84" s="9" t="s">
        <v>270</v>
      </c>
      <c r="D84" s="9" t="s">
        <v>318</v>
      </c>
      <c r="E84" s="9" t="s">
        <v>92</v>
      </c>
      <c r="F84" s="188">
        <v>35489</v>
      </c>
      <c r="G84" s="9" t="s">
        <v>34</v>
      </c>
      <c r="H84" s="9" t="s">
        <v>31</v>
      </c>
      <c r="I84" s="9" t="s">
        <v>1352</v>
      </c>
      <c r="J84" s="9" t="s">
        <v>32</v>
      </c>
      <c r="K84" s="9">
        <v>2015</v>
      </c>
      <c r="L84" s="9" t="s">
        <v>34</v>
      </c>
      <c r="Y84" s="9" t="s">
        <v>1673</v>
      </c>
      <c r="Z84" s="9" t="s">
        <v>1105</v>
      </c>
      <c r="AA84" s="9" t="s">
        <v>1674</v>
      </c>
      <c r="AB84" s="9" t="s">
        <v>1102</v>
      </c>
    </row>
    <row r="85" spans="1:28" ht="17.25" customHeight="1" x14ac:dyDescent="0.2">
      <c r="A85" s="9">
        <v>415249</v>
      </c>
      <c r="B85" s="9" t="s">
        <v>1675</v>
      </c>
      <c r="C85" s="9" t="s">
        <v>1676</v>
      </c>
      <c r="D85" s="9" t="s">
        <v>468</v>
      </c>
      <c r="E85" s="9" t="s">
        <v>92</v>
      </c>
      <c r="F85" s="188">
        <v>32882</v>
      </c>
      <c r="G85" s="9" t="s">
        <v>34</v>
      </c>
      <c r="H85" s="9" t="s">
        <v>31</v>
      </c>
      <c r="I85" s="9" t="s">
        <v>1352</v>
      </c>
    </row>
    <row r="86" spans="1:28" ht="17.25" customHeight="1" x14ac:dyDescent="0.2">
      <c r="A86" s="9">
        <v>421684</v>
      </c>
      <c r="B86" s="9" t="s">
        <v>1677</v>
      </c>
      <c r="C86" s="9" t="s">
        <v>378</v>
      </c>
      <c r="D86" s="9" t="s">
        <v>337</v>
      </c>
      <c r="E86" s="9" t="s">
        <v>93</v>
      </c>
      <c r="F86" s="188">
        <v>36161</v>
      </c>
      <c r="G86" s="9" t="s">
        <v>34</v>
      </c>
      <c r="H86" s="9" t="s">
        <v>31</v>
      </c>
      <c r="I86" s="9" t="s">
        <v>1352</v>
      </c>
      <c r="J86" s="9" t="s">
        <v>32</v>
      </c>
      <c r="K86" s="9">
        <v>2016</v>
      </c>
      <c r="L86" s="9" t="s">
        <v>34</v>
      </c>
    </row>
    <row r="87" spans="1:28" ht="17.25" customHeight="1" x14ac:dyDescent="0.2">
      <c r="A87" s="9">
        <v>423450</v>
      </c>
      <c r="B87" s="9" t="s">
        <v>1678</v>
      </c>
      <c r="C87" s="9" t="s">
        <v>1014</v>
      </c>
      <c r="D87" s="9" t="s">
        <v>419</v>
      </c>
      <c r="E87" s="9" t="s">
        <v>93</v>
      </c>
      <c r="F87" s="188">
        <v>34061</v>
      </c>
      <c r="G87" s="9" t="s">
        <v>34</v>
      </c>
      <c r="H87" s="9" t="s">
        <v>31</v>
      </c>
      <c r="I87" s="9" t="s">
        <v>1352</v>
      </c>
      <c r="J87" s="9" t="s">
        <v>29</v>
      </c>
      <c r="K87" s="9">
        <v>2017</v>
      </c>
      <c r="L87" s="9" t="s">
        <v>34</v>
      </c>
    </row>
    <row r="88" spans="1:28" ht="17.25" customHeight="1" x14ac:dyDescent="0.2">
      <c r="A88" s="9">
        <v>424649</v>
      </c>
      <c r="B88" s="9" t="s">
        <v>1679</v>
      </c>
      <c r="C88" s="9" t="s">
        <v>285</v>
      </c>
      <c r="D88" s="9" t="s">
        <v>591</v>
      </c>
      <c r="E88" s="9" t="s">
        <v>93</v>
      </c>
      <c r="F88" s="188">
        <v>35902</v>
      </c>
      <c r="G88" s="9" t="s">
        <v>1680</v>
      </c>
      <c r="H88" s="9" t="s">
        <v>31</v>
      </c>
      <c r="I88" s="9" t="s">
        <v>1352</v>
      </c>
      <c r="J88" s="9" t="s">
        <v>29</v>
      </c>
      <c r="K88" s="9">
        <v>2016</v>
      </c>
      <c r="L88" s="9" t="s">
        <v>46</v>
      </c>
    </row>
    <row r="89" spans="1:28" ht="17.25" customHeight="1" x14ac:dyDescent="0.2">
      <c r="A89" s="9">
        <v>425796</v>
      </c>
      <c r="B89" s="9" t="s">
        <v>1681</v>
      </c>
      <c r="C89" s="9" t="s">
        <v>285</v>
      </c>
      <c r="D89" s="9" t="s">
        <v>267</v>
      </c>
      <c r="E89" s="9" t="s">
        <v>92</v>
      </c>
      <c r="H89" s="9" t="s">
        <v>31</v>
      </c>
      <c r="I89" s="9" t="s">
        <v>1352</v>
      </c>
      <c r="J89" s="9" t="s">
        <v>29</v>
      </c>
      <c r="K89" s="9">
        <v>2017</v>
      </c>
      <c r="L89" s="9" t="s">
        <v>46</v>
      </c>
    </row>
    <row r="90" spans="1:28" ht="17.25" customHeight="1" x14ac:dyDescent="0.2">
      <c r="A90" s="9">
        <v>425855</v>
      </c>
      <c r="B90" s="9" t="s">
        <v>1682</v>
      </c>
      <c r="C90" s="9" t="s">
        <v>595</v>
      </c>
      <c r="D90" s="9" t="s">
        <v>1683</v>
      </c>
      <c r="E90" s="9" t="s">
        <v>93</v>
      </c>
      <c r="F90" s="188">
        <v>31778</v>
      </c>
      <c r="G90" s="9" t="s">
        <v>268</v>
      </c>
      <c r="H90" s="9" t="s">
        <v>31</v>
      </c>
      <c r="I90" s="9" t="s">
        <v>1352</v>
      </c>
      <c r="J90" s="9" t="s">
        <v>29</v>
      </c>
      <c r="K90" s="9">
        <v>2005</v>
      </c>
      <c r="L90" s="9" t="s">
        <v>34</v>
      </c>
    </row>
    <row r="91" spans="1:28" ht="17.25" customHeight="1" x14ac:dyDescent="0.2">
      <c r="A91" s="9">
        <v>426073</v>
      </c>
      <c r="B91" s="9" t="s">
        <v>1684</v>
      </c>
      <c r="C91" s="9" t="s">
        <v>303</v>
      </c>
      <c r="D91" s="9" t="s">
        <v>488</v>
      </c>
      <c r="E91" s="9" t="s">
        <v>92</v>
      </c>
      <c r="F91" s="188">
        <v>36531</v>
      </c>
      <c r="G91" s="9" t="s">
        <v>34</v>
      </c>
      <c r="H91" s="9" t="s">
        <v>31</v>
      </c>
      <c r="I91" s="9" t="s">
        <v>1352</v>
      </c>
      <c r="J91" s="9" t="s">
        <v>29</v>
      </c>
      <c r="K91" s="9">
        <v>2017</v>
      </c>
      <c r="L91" s="9" t="s">
        <v>34</v>
      </c>
    </row>
    <row r="92" spans="1:28" ht="17.25" customHeight="1" x14ac:dyDescent="0.2">
      <c r="A92" s="9">
        <v>426395</v>
      </c>
      <c r="B92" s="9" t="s">
        <v>1685</v>
      </c>
      <c r="C92" s="9" t="s">
        <v>285</v>
      </c>
      <c r="D92" s="9" t="s">
        <v>324</v>
      </c>
      <c r="E92" s="9" t="s">
        <v>92</v>
      </c>
      <c r="F92" s="188">
        <v>36009</v>
      </c>
      <c r="G92" s="9" t="s">
        <v>667</v>
      </c>
      <c r="H92" s="9" t="s">
        <v>31</v>
      </c>
      <c r="I92" s="9" t="s">
        <v>1352</v>
      </c>
      <c r="J92" s="9" t="s">
        <v>32</v>
      </c>
      <c r="K92" s="9">
        <v>2017</v>
      </c>
      <c r="L92" s="9" t="s">
        <v>46</v>
      </c>
    </row>
    <row r="93" spans="1:28" ht="17.25" customHeight="1" x14ac:dyDescent="0.2">
      <c r="A93" s="9">
        <v>426668</v>
      </c>
      <c r="B93" s="9" t="s">
        <v>1686</v>
      </c>
      <c r="C93" s="9" t="s">
        <v>669</v>
      </c>
      <c r="D93" s="9" t="s">
        <v>609</v>
      </c>
      <c r="E93" s="9" t="s">
        <v>92</v>
      </c>
      <c r="F93" s="188">
        <v>35551</v>
      </c>
      <c r="H93" s="9" t="s">
        <v>31</v>
      </c>
      <c r="I93" s="9" t="s">
        <v>1352</v>
      </c>
      <c r="J93" s="9" t="s">
        <v>29</v>
      </c>
      <c r="K93" s="9">
        <v>2015</v>
      </c>
      <c r="L93" s="9" t="s">
        <v>83</v>
      </c>
    </row>
    <row r="94" spans="1:28" ht="17.25" customHeight="1" x14ac:dyDescent="0.2">
      <c r="A94" s="9">
        <v>426729</v>
      </c>
      <c r="B94" s="9" t="s">
        <v>1687</v>
      </c>
      <c r="C94" s="9" t="s">
        <v>332</v>
      </c>
      <c r="D94" s="9" t="s">
        <v>816</v>
      </c>
      <c r="E94" s="9" t="s">
        <v>92</v>
      </c>
      <c r="F94" s="188">
        <v>35890</v>
      </c>
      <c r="G94" s="9" t="s">
        <v>469</v>
      </c>
      <c r="H94" s="9" t="s">
        <v>31</v>
      </c>
      <c r="I94" s="9" t="s">
        <v>1352</v>
      </c>
      <c r="J94" s="9" t="s">
        <v>32</v>
      </c>
      <c r="K94" s="9">
        <v>2017</v>
      </c>
      <c r="L94" s="9" t="s">
        <v>46</v>
      </c>
    </row>
    <row r="95" spans="1:28" ht="17.25" customHeight="1" x14ac:dyDescent="0.2">
      <c r="A95" s="9">
        <v>426943</v>
      </c>
      <c r="B95" s="9" t="s">
        <v>1688</v>
      </c>
      <c r="C95" s="9" t="s">
        <v>285</v>
      </c>
      <c r="D95" s="9" t="s">
        <v>1689</v>
      </c>
      <c r="E95" s="9" t="s">
        <v>93</v>
      </c>
      <c r="F95" s="188">
        <v>33606</v>
      </c>
      <c r="G95" s="9" t="s">
        <v>34</v>
      </c>
      <c r="H95" s="9" t="s">
        <v>31</v>
      </c>
      <c r="I95" s="9" t="s">
        <v>1352</v>
      </c>
      <c r="J95" s="9" t="s">
        <v>29</v>
      </c>
      <c r="K95" s="9">
        <v>2012</v>
      </c>
      <c r="L95" s="9" t="s">
        <v>34</v>
      </c>
    </row>
    <row r="96" spans="1:28" ht="17.25" customHeight="1" x14ac:dyDescent="0.2">
      <c r="A96" s="9">
        <v>427000</v>
      </c>
      <c r="B96" s="9" t="s">
        <v>1690</v>
      </c>
      <c r="C96" s="9" t="s">
        <v>1083</v>
      </c>
      <c r="D96" s="9" t="s">
        <v>427</v>
      </c>
      <c r="E96" s="9" t="s">
        <v>93</v>
      </c>
      <c r="F96" s="188">
        <v>36162</v>
      </c>
      <c r="G96" s="9" t="s">
        <v>34</v>
      </c>
      <c r="H96" s="9" t="s">
        <v>31</v>
      </c>
      <c r="I96" s="9" t="s">
        <v>1352</v>
      </c>
      <c r="J96" s="9" t="s">
        <v>32</v>
      </c>
      <c r="K96" s="9">
        <v>2016</v>
      </c>
      <c r="L96" s="9" t="s">
        <v>34</v>
      </c>
    </row>
    <row r="97" spans="1:12" ht="17.25" customHeight="1" x14ac:dyDescent="0.2">
      <c r="A97" s="9">
        <v>427131</v>
      </c>
      <c r="B97" s="9" t="s">
        <v>775</v>
      </c>
      <c r="C97" s="9" t="s">
        <v>1044</v>
      </c>
      <c r="D97" s="9" t="s">
        <v>296</v>
      </c>
      <c r="E97" s="9" t="s">
        <v>92</v>
      </c>
      <c r="F97" s="188">
        <v>36161</v>
      </c>
      <c r="G97" s="9" t="s">
        <v>1691</v>
      </c>
      <c r="H97" s="9" t="s">
        <v>31</v>
      </c>
      <c r="I97" s="9" t="s">
        <v>1352</v>
      </c>
      <c r="J97" s="9" t="s">
        <v>32</v>
      </c>
      <c r="K97" s="9">
        <v>2018</v>
      </c>
      <c r="L97" s="9" t="s">
        <v>34</v>
      </c>
    </row>
    <row r="98" spans="1:12" ht="17.25" customHeight="1" x14ac:dyDescent="0.2">
      <c r="A98" s="9">
        <v>427149</v>
      </c>
      <c r="B98" s="9" t="s">
        <v>1692</v>
      </c>
      <c r="C98" s="9" t="s">
        <v>1693</v>
      </c>
      <c r="D98" s="9" t="s">
        <v>1042</v>
      </c>
      <c r="E98" s="9" t="s">
        <v>283</v>
      </c>
      <c r="H98" s="9" t="s">
        <v>44</v>
      </c>
      <c r="I98" s="9" t="s">
        <v>1352</v>
      </c>
      <c r="J98" s="9" t="s">
        <v>29</v>
      </c>
      <c r="K98" s="9">
        <v>2014</v>
      </c>
      <c r="L98" s="9" t="s">
        <v>34</v>
      </c>
    </row>
    <row r="99" spans="1:12" ht="17.25" customHeight="1" x14ac:dyDescent="0.2">
      <c r="A99" s="9">
        <v>427292</v>
      </c>
      <c r="B99" s="9" t="s">
        <v>1694</v>
      </c>
      <c r="C99" s="9" t="s">
        <v>347</v>
      </c>
      <c r="D99" s="9" t="s">
        <v>631</v>
      </c>
      <c r="E99" s="9" t="s">
        <v>92</v>
      </c>
      <c r="F99" s="188">
        <v>36901</v>
      </c>
      <c r="G99" s="9" t="s">
        <v>34</v>
      </c>
      <c r="H99" s="9" t="s">
        <v>31</v>
      </c>
      <c r="I99" s="9" t="s">
        <v>1352</v>
      </c>
      <c r="J99" s="9" t="s">
        <v>32</v>
      </c>
      <c r="K99" s="9">
        <v>2018</v>
      </c>
      <c r="L99" s="9" t="s">
        <v>89</v>
      </c>
    </row>
    <row r="100" spans="1:12" ht="17.25" customHeight="1" x14ac:dyDescent="0.2">
      <c r="A100" s="9">
        <v>427358</v>
      </c>
      <c r="B100" s="9" t="s">
        <v>1695</v>
      </c>
      <c r="C100" s="9" t="s">
        <v>1696</v>
      </c>
      <c r="D100" s="9" t="s">
        <v>337</v>
      </c>
      <c r="E100" s="9" t="s">
        <v>283</v>
      </c>
      <c r="F100" s="188">
        <v>36579</v>
      </c>
      <c r="G100" s="9" t="s">
        <v>34</v>
      </c>
      <c r="H100" s="9" t="s">
        <v>31</v>
      </c>
      <c r="I100" s="9" t="s">
        <v>1352</v>
      </c>
      <c r="J100" s="9" t="s">
        <v>32</v>
      </c>
      <c r="K100" s="9">
        <v>2018</v>
      </c>
      <c r="L100" s="9" t="s">
        <v>34</v>
      </c>
    </row>
    <row r="101" spans="1:12" ht="17.25" customHeight="1" x14ac:dyDescent="0.2">
      <c r="A101" s="9">
        <v>427378</v>
      </c>
      <c r="B101" s="9" t="s">
        <v>1697</v>
      </c>
      <c r="C101" s="9" t="s">
        <v>285</v>
      </c>
      <c r="D101" s="9" t="s">
        <v>649</v>
      </c>
      <c r="E101" s="9" t="s">
        <v>93</v>
      </c>
      <c r="F101" s="188">
        <v>36526</v>
      </c>
      <c r="G101" s="9" t="s">
        <v>1698</v>
      </c>
      <c r="H101" s="9" t="s">
        <v>31</v>
      </c>
      <c r="I101" s="9" t="s">
        <v>1352</v>
      </c>
      <c r="J101" s="9" t="s">
        <v>29</v>
      </c>
      <c r="K101" s="9">
        <v>2017</v>
      </c>
      <c r="L101" s="9" t="s">
        <v>89</v>
      </c>
    </row>
    <row r="102" spans="1:12" ht="17.25" customHeight="1" x14ac:dyDescent="0.2">
      <c r="A102" s="9">
        <v>427419</v>
      </c>
      <c r="B102" s="9" t="s">
        <v>1699</v>
      </c>
      <c r="C102" s="9" t="s">
        <v>857</v>
      </c>
      <c r="D102" s="9" t="s">
        <v>1700</v>
      </c>
      <c r="E102" s="9" t="s">
        <v>93</v>
      </c>
      <c r="F102" s="188">
        <v>32372</v>
      </c>
      <c r="G102" s="9" t="s">
        <v>34</v>
      </c>
      <c r="H102" s="9" t="s">
        <v>31</v>
      </c>
      <c r="I102" s="9" t="s">
        <v>1352</v>
      </c>
      <c r="J102" s="9" t="s">
        <v>32</v>
      </c>
      <c r="K102" s="9">
        <v>2006</v>
      </c>
      <c r="L102" s="9" t="s">
        <v>34</v>
      </c>
    </row>
    <row r="103" spans="1:12" ht="17.25" customHeight="1" x14ac:dyDescent="0.2">
      <c r="A103" s="9">
        <v>427481</v>
      </c>
      <c r="B103" s="9" t="s">
        <v>1701</v>
      </c>
      <c r="C103" s="9" t="s">
        <v>535</v>
      </c>
      <c r="D103" s="9" t="s">
        <v>1702</v>
      </c>
      <c r="E103" s="9" t="s">
        <v>92</v>
      </c>
      <c r="F103" s="188">
        <v>36526</v>
      </c>
      <c r="G103" s="9" t="s">
        <v>1703</v>
      </c>
      <c r="H103" s="9" t="s">
        <v>31</v>
      </c>
      <c r="I103" s="9" t="s">
        <v>1352</v>
      </c>
      <c r="J103" s="9" t="s">
        <v>32</v>
      </c>
      <c r="K103" s="9">
        <v>2018</v>
      </c>
      <c r="L103" s="9" t="s">
        <v>46</v>
      </c>
    </row>
    <row r="104" spans="1:12" ht="17.25" customHeight="1" x14ac:dyDescent="0.2">
      <c r="A104" s="9">
        <v>427497</v>
      </c>
      <c r="B104" s="9" t="s">
        <v>1704</v>
      </c>
      <c r="C104" s="9" t="s">
        <v>285</v>
      </c>
      <c r="D104" s="9" t="s">
        <v>288</v>
      </c>
      <c r="E104" s="9" t="s">
        <v>93</v>
      </c>
      <c r="F104" s="188" t="s">
        <v>1705</v>
      </c>
      <c r="G104" s="9" t="s">
        <v>34</v>
      </c>
      <c r="H104" s="9" t="s">
        <v>31</v>
      </c>
      <c r="I104" s="9" t="s">
        <v>1352</v>
      </c>
      <c r="J104" s="9" t="s">
        <v>32</v>
      </c>
      <c r="K104" s="9">
        <v>2017</v>
      </c>
      <c r="L104" s="9" t="s">
        <v>34</v>
      </c>
    </row>
    <row r="105" spans="1:12" ht="17.25" customHeight="1" x14ac:dyDescent="0.2">
      <c r="A105" s="9">
        <v>427534</v>
      </c>
      <c r="B105" s="9" t="s">
        <v>1706</v>
      </c>
      <c r="C105" s="9" t="s">
        <v>270</v>
      </c>
      <c r="D105" s="9" t="s">
        <v>1707</v>
      </c>
      <c r="E105" s="9" t="s">
        <v>93</v>
      </c>
      <c r="F105" s="188">
        <v>36683</v>
      </c>
      <c r="G105" s="9" t="s">
        <v>674</v>
      </c>
      <c r="H105" s="9" t="s">
        <v>31</v>
      </c>
      <c r="I105" s="9" t="s">
        <v>1352</v>
      </c>
      <c r="J105" s="9" t="s">
        <v>29</v>
      </c>
      <c r="K105" s="9">
        <v>2018</v>
      </c>
      <c r="L105" s="9" t="s">
        <v>34</v>
      </c>
    </row>
    <row r="106" spans="1:12" ht="17.25" customHeight="1" x14ac:dyDescent="0.2">
      <c r="A106" s="9">
        <v>427558</v>
      </c>
      <c r="B106" s="9" t="s">
        <v>1708</v>
      </c>
      <c r="C106" s="9" t="s">
        <v>270</v>
      </c>
      <c r="D106" s="9" t="s">
        <v>1709</v>
      </c>
      <c r="E106" s="9" t="s">
        <v>92</v>
      </c>
      <c r="F106" s="188" t="s">
        <v>1710</v>
      </c>
      <c r="G106" s="9" t="s">
        <v>414</v>
      </c>
      <c r="H106" s="9" t="s">
        <v>31</v>
      </c>
      <c r="I106" s="9" t="s">
        <v>1352</v>
      </c>
      <c r="J106" s="9" t="s">
        <v>32</v>
      </c>
      <c r="K106" s="9">
        <v>2017</v>
      </c>
      <c r="L106" s="9" t="s">
        <v>46</v>
      </c>
    </row>
    <row r="107" spans="1:12" ht="17.25" customHeight="1" x14ac:dyDescent="0.2">
      <c r="A107" s="9">
        <v>427581</v>
      </c>
      <c r="B107" s="9" t="s">
        <v>1711</v>
      </c>
      <c r="C107" s="9" t="s">
        <v>839</v>
      </c>
      <c r="D107" s="9" t="s">
        <v>516</v>
      </c>
      <c r="E107" s="9" t="s">
        <v>92</v>
      </c>
      <c r="F107" s="188">
        <v>36058</v>
      </c>
      <c r="G107" s="9" t="s">
        <v>844</v>
      </c>
      <c r="H107" s="9" t="s">
        <v>31</v>
      </c>
      <c r="I107" s="9" t="s">
        <v>1352</v>
      </c>
      <c r="J107" s="9" t="s">
        <v>32</v>
      </c>
      <c r="K107" s="9">
        <v>2018</v>
      </c>
      <c r="L107" s="9" t="s">
        <v>46</v>
      </c>
    </row>
    <row r="108" spans="1:12" ht="17.25" customHeight="1" x14ac:dyDescent="0.2">
      <c r="A108" s="9">
        <v>427583</v>
      </c>
      <c r="B108" s="9" t="s">
        <v>1712</v>
      </c>
      <c r="C108" s="9" t="s">
        <v>415</v>
      </c>
      <c r="D108" s="9" t="s">
        <v>337</v>
      </c>
      <c r="E108" s="9" t="s">
        <v>92</v>
      </c>
      <c r="F108" s="188">
        <v>35921</v>
      </c>
      <c r="G108" s="9" t="s">
        <v>34</v>
      </c>
      <c r="H108" s="9" t="s">
        <v>44</v>
      </c>
      <c r="I108" s="9" t="s">
        <v>1352</v>
      </c>
      <c r="J108" s="9" t="s">
        <v>32</v>
      </c>
      <c r="K108" s="9">
        <v>2018</v>
      </c>
      <c r="L108" s="9" t="s">
        <v>89</v>
      </c>
    </row>
    <row r="109" spans="1:12" ht="17.25" customHeight="1" x14ac:dyDescent="0.2">
      <c r="A109" s="9">
        <v>427632</v>
      </c>
      <c r="B109" s="9" t="s">
        <v>1713</v>
      </c>
      <c r="C109" s="9" t="s">
        <v>638</v>
      </c>
      <c r="D109" s="9" t="s">
        <v>1714</v>
      </c>
      <c r="E109" s="9" t="s">
        <v>93</v>
      </c>
      <c r="F109" s="188" t="s">
        <v>1715</v>
      </c>
      <c r="G109" s="9" t="s">
        <v>34</v>
      </c>
      <c r="H109" s="9" t="s">
        <v>31</v>
      </c>
      <c r="I109" s="9" t="s">
        <v>1352</v>
      </c>
      <c r="J109" s="9" t="s">
        <v>32</v>
      </c>
      <c r="K109" s="9">
        <v>2018</v>
      </c>
      <c r="L109" s="9" t="s">
        <v>34</v>
      </c>
    </row>
    <row r="110" spans="1:12" ht="17.25" customHeight="1" x14ac:dyDescent="0.2">
      <c r="A110" s="9">
        <v>427657</v>
      </c>
      <c r="B110" s="9" t="s">
        <v>1716</v>
      </c>
      <c r="C110" s="9" t="s">
        <v>524</v>
      </c>
      <c r="D110" s="9" t="s">
        <v>489</v>
      </c>
      <c r="E110" s="9" t="s">
        <v>93</v>
      </c>
      <c r="H110" s="9" t="s">
        <v>31</v>
      </c>
      <c r="I110" s="9" t="s">
        <v>1352</v>
      </c>
      <c r="J110" s="9" t="s">
        <v>32</v>
      </c>
      <c r="K110" s="9">
        <v>2000</v>
      </c>
      <c r="L110" s="9" t="s">
        <v>89</v>
      </c>
    </row>
    <row r="111" spans="1:12" ht="17.25" customHeight="1" x14ac:dyDescent="0.2">
      <c r="A111" s="9">
        <v>427727</v>
      </c>
      <c r="B111" s="9" t="s">
        <v>1717</v>
      </c>
      <c r="C111" s="9" t="s">
        <v>592</v>
      </c>
      <c r="D111" s="9" t="s">
        <v>1718</v>
      </c>
      <c r="E111" s="9" t="s">
        <v>93</v>
      </c>
      <c r="F111" s="188">
        <v>32509</v>
      </c>
      <c r="G111" s="9" t="s">
        <v>34</v>
      </c>
      <c r="H111" s="9" t="s">
        <v>31</v>
      </c>
      <c r="I111" s="9" t="s">
        <v>1352</v>
      </c>
      <c r="J111" s="9" t="s">
        <v>32</v>
      </c>
      <c r="K111" s="9">
        <v>2006</v>
      </c>
      <c r="L111" s="9" t="s">
        <v>46</v>
      </c>
    </row>
    <row r="112" spans="1:12" ht="17.25" customHeight="1" x14ac:dyDescent="0.2">
      <c r="A112" s="9">
        <v>427736</v>
      </c>
      <c r="B112" s="9" t="s">
        <v>1719</v>
      </c>
      <c r="C112" s="9" t="s">
        <v>1567</v>
      </c>
      <c r="D112" s="9" t="s">
        <v>567</v>
      </c>
      <c r="E112" s="9" t="s">
        <v>92</v>
      </c>
      <c r="F112" s="188" t="s">
        <v>1720</v>
      </c>
      <c r="G112" s="9" t="s">
        <v>34</v>
      </c>
      <c r="H112" s="9" t="s">
        <v>31</v>
      </c>
      <c r="I112" s="9" t="s">
        <v>1352</v>
      </c>
      <c r="J112" s="9" t="s">
        <v>32</v>
      </c>
      <c r="K112" s="9">
        <v>2018</v>
      </c>
      <c r="L112" s="9" t="s">
        <v>46</v>
      </c>
    </row>
    <row r="113" spans="1:28" ht="17.25" customHeight="1" x14ac:dyDescent="0.2">
      <c r="A113" s="9">
        <v>427778</v>
      </c>
      <c r="B113" s="9" t="s">
        <v>1721</v>
      </c>
      <c r="C113" s="9" t="s">
        <v>936</v>
      </c>
      <c r="D113" s="9" t="s">
        <v>1722</v>
      </c>
      <c r="E113" s="9" t="s">
        <v>93</v>
      </c>
      <c r="F113" s="188">
        <v>34745</v>
      </c>
      <c r="G113" s="9" t="s">
        <v>610</v>
      </c>
      <c r="H113" s="9" t="s">
        <v>31</v>
      </c>
      <c r="I113" s="9" t="s">
        <v>1352</v>
      </c>
      <c r="J113" s="9" t="s">
        <v>29</v>
      </c>
      <c r="K113" s="9">
        <v>2018</v>
      </c>
      <c r="L113" s="9" t="s">
        <v>46</v>
      </c>
    </row>
    <row r="114" spans="1:28" ht="17.25" customHeight="1" x14ac:dyDescent="0.2">
      <c r="A114" s="9">
        <v>427805</v>
      </c>
      <c r="B114" s="9" t="s">
        <v>1723</v>
      </c>
      <c r="C114" s="9" t="s">
        <v>391</v>
      </c>
      <c r="D114" s="9" t="s">
        <v>1724</v>
      </c>
      <c r="E114" s="9" t="s">
        <v>93</v>
      </c>
      <c r="F114" s="188">
        <v>36809</v>
      </c>
      <c r="G114" s="9" t="s">
        <v>1725</v>
      </c>
      <c r="H114" s="9" t="s">
        <v>31</v>
      </c>
      <c r="I114" s="9" t="s">
        <v>1352</v>
      </c>
      <c r="J114" s="9" t="s">
        <v>29</v>
      </c>
      <c r="K114" s="9">
        <v>2018</v>
      </c>
      <c r="L114" s="9" t="s">
        <v>34</v>
      </c>
    </row>
    <row r="115" spans="1:28" ht="17.25" customHeight="1" x14ac:dyDescent="0.2">
      <c r="A115" s="9">
        <v>427808</v>
      </c>
      <c r="B115" s="9" t="s">
        <v>1726</v>
      </c>
      <c r="C115" s="9" t="s">
        <v>628</v>
      </c>
      <c r="D115" s="9" t="s">
        <v>618</v>
      </c>
      <c r="E115" s="9" t="s">
        <v>283</v>
      </c>
      <c r="F115" s="188">
        <v>36914</v>
      </c>
      <c r="G115" s="9" t="s">
        <v>34</v>
      </c>
      <c r="H115" s="9" t="s">
        <v>355</v>
      </c>
      <c r="I115" s="9" t="s">
        <v>1352</v>
      </c>
      <c r="J115" s="9" t="s">
        <v>32</v>
      </c>
      <c r="K115" s="9">
        <v>2018</v>
      </c>
      <c r="L115" s="9" t="s">
        <v>34</v>
      </c>
    </row>
    <row r="116" spans="1:28" ht="17.25" customHeight="1" x14ac:dyDescent="0.2">
      <c r="A116" s="9">
        <v>427978</v>
      </c>
      <c r="B116" s="9" t="s">
        <v>1727</v>
      </c>
      <c r="C116" s="9" t="s">
        <v>957</v>
      </c>
      <c r="D116" s="9" t="s">
        <v>488</v>
      </c>
      <c r="E116" s="9" t="s">
        <v>92</v>
      </c>
      <c r="F116" s="188">
        <v>36659</v>
      </c>
      <c r="G116" s="9" t="s">
        <v>34</v>
      </c>
      <c r="H116" s="9" t="s">
        <v>31</v>
      </c>
      <c r="I116" s="9" t="s">
        <v>1352</v>
      </c>
      <c r="J116" s="9" t="s">
        <v>29</v>
      </c>
      <c r="K116" s="9">
        <v>2018</v>
      </c>
      <c r="L116" s="9" t="s">
        <v>34</v>
      </c>
    </row>
    <row r="117" spans="1:28" ht="17.25" customHeight="1" x14ac:dyDescent="0.2">
      <c r="A117" s="9">
        <v>428027</v>
      </c>
      <c r="B117" s="9" t="s">
        <v>1728</v>
      </c>
      <c r="C117" s="9" t="s">
        <v>332</v>
      </c>
      <c r="D117" s="9" t="s">
        <v>834</v>
      </c>
      <c r="E117" s="9" t="s">
        <v>283</v>
      </c>
      <c r="F117" s="188">
        <v>32129</v>
      </c>
      <c r="G117" s="9" t="s">
        <v>34</v>
      </c>
      <c r="H117" s="9" t="s">
        <v>31</v>
      </c>
      <c r="I117" s="9" t="s">
        <v>1352</v>
      </c>
      <c r="J117" s="9" t="s">
        <v>29</v>
      </c>
      <c r="K117" s="9">
        <v>2005</v>
      </c>
      <c r="L117" s="9" t="s">
        <v>34</v>
      </c>
    </row>
    <row r="118" spans="1:28" ht="17.25" customHeight="1" x14ac:dyDescent="0.2">
      <c r="A118" s="9">
        <v>425032</v>
      </c>
      <c r="B118" s="9" t="s">
        <v>1729</v>
      </c>
      <c r="C118" s="9" t="s">
        <v>403</v>
      </c>
      <c r="D118" s="9" t="s">
        <v>1730</v>
      </c>
      <c r="E118" s="9" t="s">
        <v>92</v>
      </c>
      <c r="F118" s="188">
        <v>35954</v>
      </c>
      <c r="G118" s="9" t="s">
        <v>643</v>
      </c>
      <c r="H118" s="9" t="s">
        <v>31</v>
      </c>
      <c r="I118" s="9" t="s">
        <v>157</v>
      </c>
      <c r="J118" s="9" t="s">
        <v>29</v>
      </c>
      <c r="K118" s="9">
        <v>2016</v>
      </c>
      <c r="L118" s="9" t="s">
        <v>46</v>
      </c>
      <c r="Y118" s="9" t="s">
        <v>1731</v>
      </c>
      <c r="Z118" s="9" t="s">
        <v>1105</v>
      </c>
      <c r="AA118" s="9" t="s">
        <v>1106</v>
      </c>
      <c r="AB118" s="9" t="s">
        <v>1732</v>
      </c>
    </row>
    <row r="119" spans="1:28" ht="17.25" customHeight="1" x14ac:dyDescent="0.2">
      <c r="A119" s="9">
        <v>426372</v>
      </c>
      <c r="B119" s="9" t="s">
        <v>1733</v>
      </c>
      <c r="C119" s="9" t="s">
        <v>654</v>
      </c>
      <c r="D119" s="9" t="s">
        <v>1734</v>
      </c>
      <c r="E119" s="9" t="s">
        <v>92</v>
      </c>
      <c r="F119" s="188">
        <v>31778</v>
      </c>
      <c r="G119" s="9" t="s">
        <v>34</v>
      </c>
      <c r="H119" s="9" t="s">
        <v>31</v>
      </c>
      <c r="I119" s="9" t="s">
        <v>157</v>
      </c>
      <c r="J119" s="9" t="s">
        <v>32</v>
      </c>
      <c r="K119" s="9">
        <v>2005</v>
      </c>
      <c r="L119" s="9" t="s">
        <v>34</v>
      </c>
      <c r="Y119" s="9" t="s">
        <v>1735</v>
      </c>
      <c r="Z119" s="9" t="s">
        <v>1112</v>
      </c>
      <c r="AA119" s="9" t="s">
        <v>1736</v>
      </c>
      <c r="AB119" s="9" t="s">
        <v>1090</v>
      </c>
    </row>
    <row r="120" spans="1:28" ht="17.25" customHeight="1" x14ac:dyDescent="0.2">
      <c r="A120" s="9">
        <v>425039</v>
      </c>
      <c r="B120" s="9" t="s">
        <v>1737</v>
      </c>
      <c r="C120" s="9" t="s">
        <v>266</v>
      </c>
      <c r="D120" s="9" t="s">
        <v>328</v>
      </c>
      <c r="E120" s="9" t="s">
        <v>92</v>
      </c>
      <c r="F120" s="188">
        <v>35886</v>
      </c>
      <c r="G120" s="9" t="s">
        <v>989</v>
      </c>
      <c r="H120" s="9" t="s">
        <v>31</v>
      </c>
      <c r="I120" s="9" t="s">
        <v>157</v>
      </c>
      <c r="J120" s="9" t="s">
        <v>29</v>
      </c>
      <c r="K120" s="9">
        <v>2016</v>
      </c>
      <c r="L120" s="9" t="s">
        <v>46</v>
      </c>
      <c r="Y120" s="9" t="s">
        <v>1738</v>
      </c>
      <c r="Z120" s="9" t="s">
        <v>1114</v>
      </c>
      <c r="AA120" s="9" t="s">
        <v>1115</v>
      </c>
      <c r="AB120" s="9" t="s">
        <v>1102</v>
      </c>
    </row>
    <row r="121" spans="1:28" ht="17.25" customHeight="1" x14ac:dyDescent="0.2">
      <c r="A121" s="9">
        <v>426393</v>
      </c>
      <c r="B121" s="9" t="s">
        <v>1739</v>
      </c>
      <c r="C121" s="9" t="s">
        <v>307</v>
      </c>
      <c r="D121" s="9" t="s">
        <v>419</v>
      </c>
      <c r="E121" s="9" t="s">
        <v>92</v>
      </c>
      <c r="F121" s="188">
        <v>36710</v>
      </c>
      <c r="G121" s="9" t="s">
        <v>34</v>
      </c>
      <c r="H121" s="9" t="s">
        <v>31</v>
      </c>
      <c r="I121" s="9" t="s">
        <v>157</v>
      </c>
      <c r="J121" s="9" t="s">
        <v>32</v>
      </c>
      <c r="K121" s="9">
        <v>2018</v>
      </c>
      <c r="L121" s="9" t="s">
        <v>34</v>
      </c>
      <c r="Y121" s="9" t="s">
        <v>1740</v>
      </c>
      <c r="Z121" s="9" t="s">
        <v>1393</v>
      </c>
      <c r="AA121" s="9" t="s">
        <v>1116</v>
      </c>
      <c r="AB121" s="9" t="s">
        <v>1102</v>
      </c>
    </row>
    <row r="122" spans="1:28" ht="17.25" customHeight="1" x14ac:dyDescent="0.2">
      <c r="A122" s="9">
        <v>425036</v>
      </c>
      <c r="B122" s="9" t="s">
        <v>1741</v>
      </c>
      <c r="C122" s="9" t="s">
        <v>266</v>
      </c>
      <c r="D122" s="9" t="s">
        <v>267</v>
      </c>
      <c r="E122" s="9" t="s">
        <v>93</v>
      </c>
      <c r="F122" s="188">
        <v>36175</v>
      </c>
      <c r="G122" s="9" t="s">
        <v>1742</v>
      </c>
      <c r="H122" s="9" t="s">
        <v>31</v>
      </c>
      <c r="I122" s="9" t="s">
        <v>157</v>
      </c>
      <c r="J122" s="9" t="s">
        <v>32</v>
      </c>
      <c r="K122" s="9">
        <v>2016</v>
      </c>
      <c r="L122" s="9" t="s">
        <v>381</v>
      </c>
      <c r="Y122" s="9" t="s">
        <v>1743</v>
      </c>
      <c r="Z122" s="9" t="s">
        <v>1744</v>
      </c>
      <c r="AA122" s="9" t="s">
        <v>1118</v>
      </c>
      <c r="AB122" s="9" t="s">
        <v>1745</v>
      </c>
    </row>
    <row r="123" spans="1:28" ht="17.25" customHeight="1" x14ac:dyDescent="0.2">
      <c r="A123" s="9">
        <v>423348</v>
      </c>
      <c r="B123" s="9" t="s">
        <v>1746</v>
      </c>
      <c r="C123" s="9" t="s">
        <v>270</v>
      </c>
      <c r="D123" s="9" t="s">
        <v>386</v>
      </c>
      <c r="E123" s="9" t="s">
        <v>92</v>
      </c>
      <c r="F123" s="188">
        <v>36240</v>
      </c>
      <c r="G123" s="9" t="s">
        <v>786</v>
      </c>
      <c r="H123" s="9" t="s">
        <v>31</v>
      </c>
      <c r="I123" s="9" t="s">
        <v>157</v>
      </c>
      <c r="J123" s="9" t="s">
        <v>32</v>
      </c>
      <c r="K123" s="9">
        <v>2017</v>
      </c>
      <c r="L123" s="9" t="s">
        <v>46</v>
      </c>
      <c r="Y123" s="9" t="s">
        <v>1747</v>
      </c>
      <c r="Z123" s="9" t="s">
        <v>1105</v>
      </c>
      <c r="AA123" s="9" t="s">
        <v>1748</v>
      </c>
      <c r="AB123" s="9" t="s">
        <v>1749</v>
      </c>
    </row>
    <row r="124" spans="1:28" ht="17.25" customHeight="1" x14ac:dyDescent="0.2">
      <c r="A124" s="9">
        <v>423306</v>
      </c>
      <c r="B124" s="9" t="s">
        <v>1750</v>
      </c>
      <c r="C124" s="9" t="s">
        <v>1023</v>
      </c>
      <c r="D124" s="9" t="s">
        <v>1751</v>
      </c>
      <c r="E124" s="9" t="s">
        <v>92</v>
      </c>
      <c r="F124" s="188">
        <v>35803</v>
      </c>
      <c r="G124" s="9" t="s">
        <v>34</v>
      </c>
      <c r="H124" s="9" t="s">
        <v>31</v>
      </c>
      <c r="I124" s="9" t="s">
        <v>157</v>
      </c>
      <c r="J124" s="9" t="s">
        <v>29</v>
      </c>
      <c r="K124" s="9">
        <v>2017</v>
      </c>
      <c r="L124" s="9" t="s">
        <v>34</v>
      </c>
      <c r="Y124" s="9" t="s">
        <v>1752</v>
      </c>
      <c r="Z124" s="9" t="s">
        <v>1753</v>
      </c>
      <c r="AA124" s="9" t="s">
        <v>1754</v>
      </c>
      <c r="AB124" s="9" t="s">
        <v>1102</v>
      </c>
    </row>
    <row r="125" spans="1:28" ht="17.25" customHeight="1" x14ac:dyDescent="0.2">
      <c r="A125" s="9">
        <v>427444</v>
      </c>
      <c r="B125" s="9" t="s">
        <v>1755</v>
      </c>
      <c r="C125" s="9" t="s">
        <v>285</v>
      </c>
      <c r="D125" s="9" t="s">
        <v>337</v>
      </c>
      <c r="E125" s="9" t="s">
        <v>92</v>
      </c>
      <c r="F125" s="188">
        <v>31975</v>
      </c>
      <c r="G125" s="9" t="s">
        <v>1034</v>
      </c>
      <c r="H125" s="9" t="s">
        <v>31</v>
      </c>
      <c r="I125" s="9" t="s">
        <v>157</v>
      </c>
      <c r="J125" s="9" t="s">
        <v>32</v>
      </c>
      <c r="K125" s="9">
        <v>2005</v>
      </c>
      <c r="L125" s="9" t="s">
        <v>89</v>
      </c>
      <c r="Y125" s="9" t="s">
        <v>1756</v>
      </c>
      <c r="Z125" s="9" t="s">
        <v>1757</v>
      </c>
      <c r="AA125" s="9" t="s">
        <v>1758</v>
      </c>
      <c r="AB125" s="9" t="s">
        <v>1759</v>
      </c>
    </row>
    <row r="126" spans="1:28" ht="17.25" customHeight="1" x14ac:dyDescent="0.2">
      <c r="A126" s="9">
        <v>423315</v>
      </c>
      <c r="B126" s="9" t="s">
        <v>1760</v>
      </c>
      <c r="C126" s="9" t="s">
        <v>285</v>
      </c>
      <c r="D126" s="9" t="s">
        <v>587</v>
      </c>
      <c r="E126" s="9" t="s">
        <v>92</v>
      </c>
      <c r="F126" s="188">
        <v>34989</v>
      </c>
      <c r="G126" s="9" t="s">
        <v>34</v>
      </c>
      <c r="H126" s="9" t="s">
        <v>31</v>
      </c>
      <c r="I126" s="9" t="s">
        <v>157</v>
      </c>
      <c r="J126" s="9" t="s">
        <v>32</v>
      </c>
      <c r="K126" s="9">
        <v>2013</v>
      </c>
      <c r="L126" s="9" t="s">
        <v>34</v>
      </c>
      <c r="Y126" s="9" t="s">
        <v>1761</v>
      </c>
      <c r="Z126" s="9" t="s">
        <v>1101</v>
      </c>
      <c r="AA126" s="9" t="s">
        <v>1762</v>
      </c>
      <c r="AB126" s="9" t="s">
        <v>1102</v>
      </c>
    </row>
    <row r="127" spans="1:28" ht="17.25" customHeight="1" x14ac:dyDescent="0.2">
      <c r="A127" s="9">
        <v>425029</v>
      </c>
      <c r="B127" s="9" t="s">
        <v>1763</v>
      </c>
      <c r="C127" s="9" t="s">
        <v>1764</v>
      </c>
      <c r="D127" s="9" t="s">
        <v>318</v>
      </c>
      <c r="E127" s="9" t="s">
        <v>93</v>
      </c>
      <c r="F127" s="188">
        <v>35796</v>
      </c>
      <c r="G127" s="9" t="s">
        <v>674</v>
      </c>
      <c r="H127" s="9" t="s">
        <v>31</v>
      </c>
      <c r="I127" s="9" t="s">
        <v>157</v>
      </c>
      <c r="J127" s="9" t="s">
        <v>32</v>
      </c>
      <c r="K127" s="9">
        <v>2015</v>
      </c>
      <c r="L127" s="9" t="s">
        <v>674</v>
      </c>
      <c r="Y127" s="9" t="s">
        <v>1765</v>
      </c>
      <c r="Z127" s="9" t="s">
        <v>1766</v>
      </c>
      <c r="AA127" s="9" t="s">
        <v>1674</v>
      </c>
      <c r="AB127" s="9" t="s">
        <v>1125</v>
      </c>
    </row>
    <row r="128" spans="1:28" ht="17.25" customHeight="1" x14ac:dyDescent="0.2">
      <c r="A128" s="9">
        <v>427443</v>
      </c>
      <c r="B128" s="9" t="s">
        <v>1767</v>
      </c>
      <c r="C128" s="9" t="s">
        <v>562</v>
      </c>
      <c r="D128" s="9" t="s">
        <v>1768</v>
      </c>
      <c r="E128" s="9" t="s">
        <v>92</v>
      </c>
      <c r="F128" s="188">
        <v>36042</v>
      </c>
      <c r="G128" s="9" t="s">
        <v>1769</v>
      </c>
      <c r="H128" s="9" t="s">
        <v>31</v>
      </c>
      <c r="I128" s="9" t="s">
        <v>157</v>
      </c>
      <c r="J128" s="9" t="s">
        <v>32</v>
      </c>
      <c r="K128" s="9">
        <v>2018</v>
      </c>
      <c r="L128" s="9" t="s">
        <v>46</v>
      </c>
      <c r="Y128" s="9" t="s">
        <v>1770</v>
      </c>
      <c r="Z128" s="9" t="s">
        <v>1128</v>
      </c>
      <c r="AA128" s="9" t="s">
        <v>1771</v>
      </c>
      <c r="AB128" s="9" t="s">
        <v>1772</v>
      </c>
    </row>
    <row r="129" spans="1:28" ht="17.25" customHeight="1" x14ac:dyDescent="0.2">
      <c r="A129" s="9">
        <v>419790</v>
      </c>
      <c r="B129" s="9" t="s">
        <v>1773</v>
      </c>
      <c r="C129" s="9" t="s">
        <v>1774</v>
      </c>
      <c r="D129" s="9" t="s">
        <v>329</v>
      </c>
      <c r="E129" s="9" t="s">
        <v>92</v>
      </c>
      <c r="F129" s="188">
        <v>34557</v>
      </c>
      <c r="G129" s="9" t="s">
        <v>1775</v>
      </c>
      <c r="H129" s="9" t="s">
        <v>31</v>
      </c>
      <c r="I129" s="9" t="s">
        <v>157</v>
      </c>
      <c r="J129" s="9" t="s">
        <v>32</v>
      </c>
      <c r="K129" s="9">
        <v>2014</v>
      </c>
      <c r="L129" s="9" t="s">
        <v>89</v>
      </c>
      <c r="Y129" s="9" t="s">
        <v>1776</v>
      </c>
      <c r="Z129" s="9" t="s">
        <v>1777</v>
      </c>
      <c r="AA129" s="9" t="s">
        <v>1778</v>
      </c>
      <c r="AB129" s="9" t="s">
        <v>1098</v>
      </c>
    </row>
    <row r="130" spans="1:28" ht="17.25" customHeight="1" x14ac:dyDescent="0.2">
      <c r="A130" s="9">
        <v>421434</v>
      </c>
      <c r="B130" s="9" t="s">
        <v>1779</v>
      </c>
      <c r="C130" s="9" t="s">
        <v>1009</v>
      </c>
      <c r="D130" s="9" t="s">
        <v>328</v>
      </c>
      <c r="E130" s="9" t="s">
        <v>92</v>
      </c>
      <c r="F130" s="188">
        <v>36161</v>
      </c>
      <c r="G130" s="9" t="s">
        <v>53</v>
      </c>
      <c r="H130" s="9" t="s">
        <v>31</v>
      </c>
      <c r="I130" s="9" t="s">
        <v>157</v>
      </c>
      <c r="J130" s="9" t="s">
        <v>32</v>
      </c>
      <c r="K130" s="9">
        <v>2016</v>
      </c>
      <c r="L130" s="9" t="s">
        <v>34</v>
      </c>
      <c r="Y130" s="9" t="s">
        <v>1780</v>
      </c>
      <c r="Z130" s="9" t="s">
        <v>1781</v>
      </c>
      <c r="AA130" s="9" t="s">
        <v>1782</v>
      </c>
      <c r="AB130" s="9" t="s">
        <v>1134</v>
      </c>
    </row>
    <row r="131" spans="1:28" ht="17.25" customHeight="1" x14ac:dyDescent="0.2">
      <c r="A131" s="9">
        <v>419784</v>
      </c>
      <c r="B131" s="9" t="s">
        <v>1783</v>
      </c>
      <c r="C131" s="9" t="s">
        <v>266</v>
      </c>
      <c r="D131" s="9" t="s">
        <v>1784</v>
      </c>
      <c r="E131" s="9" t="s">
        <v>92</v>
      </c>
      <c r="F131" s="188">
        <v>36069</v>
      </c>
      <c r="G131" s="9" t="s">
        <v>34</v>
      </c>
      <c r="H131" s="9" t="s">
        <v>31</v>
      </c>
      <c r="I131" s="9" t="s">
        <v>157</v>
      </c>
      <c r="J131" s="9" t="s">
        <v>32</v>
      </c>
      <c r="K131" s="9">
        <v>2015</v>
      </c>
      <c r="L131" s="9" t="s">
        <v>34</v>
      </c>
      <c r="Y131" s="9" t="s">
        <v>1785</v>
      </c>
      <c r="Z131" s="9" t="s">
        <v>1135</v>
      </c>
      <c r="AA131" s="9" t="s">
        <v>1786</v>
      </c>
      <c r="AB131" s="9" t="s">
        <v>1090</v>
      </c>
    </row>
    <row r="132" spans="1:28" ht="17.25" customHeight="1" x14ac:dyDescent="0.2">
      <c r="A132" s="9">
        <v>426391</v>
      </c>
      <c r="B132" s="9" t="s">
        <v>1787</v>
      </c>
      <c r="C132" s="9" t="s">
        <v>1788</v>
      </c>
      <c r="D132" s="9" t="s">
        <v>431</v>
      </c>
      <c r="E132" s="9" t="s">
        <v>92</v>
      </c>
      <c r="F132" s="188" t="s">
        <v>1789</v>
      </c>
      <c r="G132" s="9" t="s">
        <v>268</v>
      </c>
      <c r="H132" s="9" t="s">
        <v>31</v>
      </c>
      <c r="I132" s="9" t="s">
        <v>157</v>
      </c>
      <c r="J132" s="9" t="s">
        <v>32</v>
      </c>
      <c r="K132" s="9">
        <v>2012</v>
      </c>
      <c r="L132" s="9" t="s">
        <v>34</v>
      </c>
      <c r="Y132" s="9" t="s">
        <v>1790</v>
      </c>
      <c r="Z132" s="9" t="s">
        <v>1791</v>
      </c>
      <c r="AA132" s="9" t="s">
        <v>1792</v>
      </c>
      <c r="AB132" s="9" t="s">
        <v>1120</v>
      </c>
    </row>
    <row r="133" spans="1:28" ht="17.25" customHeight="1" x14ac:dyDescent="0.2">
      <c r="A133" s="9">
        <v>423341</v>
      </c>
      <c r="B133" s="9" t="s">
        <v>1793</v>
      </c>
      <c r="C133" s="9" t="s">
        <v>285</v>
      </c>
      <c r="D133" s="9" t="s">
        <v>764</v>
      </c>
      <c r="E133" s="9" t="s">
        <v>92</v>
      </c>
      <c r="F133" s="188">
        <v>36041</v>
      </c>
      <c r="G133" s="9" t="s">
        <v>581</v>
      </c>
      <c r="H133" s="9" t="s">
        <v>31</v>
      </c>
      <c r="I133" s="9" t="s">
        <v>157</v>
      </c>
      <c r="J133" s="9" t="s">
        <v>29</v>
      </c>
      <c r="K133" s="9">
        <v>2017</v>
      </c>
      <c r="L133" s="9" t="s">
        <v>46</v>
      </c>
      <c r="Y133" s="9" t="s">
        <v>1794</v>
      </c>
      <c r="Z133" s="9" t="s">
        <v>1101</v>
      </c>
      <c r="AA133" s="9" t="s">
        <v>1795</v>
      </c>
      <c r="AB133" s="9" t="s">
        <v>1098</v>
      </c>
    </row>
    <row r="134" spans="1:28" ht="17.25" customHeight="1" x14ac:dyDescent="0.2">
      <c r="A134" s="9">
        <v>427456</v>
      </c>
      <c r="B134" s="9" t="s">
        <v>1796</v>
      </c>
      <c r="C134" s="9" t="s">
        <v>417</v>
      </c>
      <c r="D134" s="9" t="s">
        <v>802</v>
      </c>
      <c r="E134" s="9" t="s">
        <v>93</v>
      </c>
      <c r="F134" s="188">
        <v>35098</v>
      </c>
      <c r="G134" s="9" t="s">
        <v>937</v>
      </c>
      <c r="H134" s="9" t="s">
        <v>31</v>
      </c>
      <c r="I134" s="9" t="s">
        <v>157</v>
      </c>
      <c r="J134" s="9" t="s">
        <v>32</v>
      </c>
      <c r="K134" s="9">
        <v>2014</v>
      </c>
      <c r="L134" s="9" t="s">
        <v>46</v>
      </c>
      <c r="Y134" s="9" t="s">
        <v>1797</v>
      </c>
      <c r="Z134" s="9" t="s">
        <v>1798</v>
      </c>
      <c r="AA134" s="9" t="s">
        <v>1799</v>
      </c>
      <c r="AB134" s="9" t="s">
        <v>1120</v>
      </c>
    </row>
    <row r="135" spans="1:28" ht="17.25" customHeight="1" x14ac:dyDescent="0.2">
      <c r="A135" s="9">
        <v>425058</v>
      </c>
      <c r="B135" s="9" t="s">
        <v>1800</v>
      </c>
      <c r="C135" s="9" t="s">
        <v>1801</v>
      </c>
      <c r="D135" s="9" t="s">
        <v>349</v>
      </c>
      <c r="E135" s="9" t="s">
        <v>93</v>
      </c>
      <c r="F135" s="188">
        <v>35066</v>
      </c>
      <c r="G135" s="9" t="s">
        <v>83</v>
      </c>
      <c r="H135" s="9" t="s">
        <v>31</v>
      </c>
      <c r="I135" s="9" t="s">
        <v>157</v>
      </c>
      <c r="J135" s="9" t="s">
        <v>29</v>
      </c>
      <c r="K135" s="9">
        <v>2013</v>
      </c>
      <c r="L135" s="9" t="s">
        <v>86</v>
      </c>
      <c r="Y135" s="9" t="s">
        <v>1802</v>
      </c>
      <c r="Z135" s="9" t="s">
        <v>1803</v>
      </c>
      <c r="AA135" s="9" t="s">
        <v>1143</v>
      </c>
      <c r="AB135" s="9" t="s">
        <v>1144</v>
      </c>
    </row>
    <row r="136" spans="1:28" ht="17.25" customHeight="1" x14ac:dyDescent="0.2">
      <c r="A136" s="9">
        <v>425763</v>
      </c>
      <c r="B136" s="9" t="s">
        <v>1804</v>
      </c>
      <c r="C136" s="9" t="s">
        <v>380</v>
      </c>
      <c r="D136" s="9" t="s">
        <v>500</v>
      </c>
      <c r="E136" s="9" t="s">
        <v>92</v>
      </c>
      <c r="F136" s="188" t="s">
        <v>1805</v>
      </c>
      <c r="G136" s="9" t="s">
        <v>763</v>
      </c>
      <c r="H136" s="9" t="s">
        <v>31</v>
      </c>
      <c r="I136" s="9" t="s">
        <v>157</v>
      </c>
      <c r="J136" s="9" t="s">
        <v>29</v>
      </c>
      <c r="K136" s="9">
        <v>2014</v>
      </c>
      <c r="L136" s="9" t="s">
        <v>83</v>
      </c>
      <c r="Y136" s="9" t="s">
        <v>1806</v>
      </c>
      <c r="Z136" s="9" t="s">
        <v>1807</v>
      </c>
      <c r="AA136" s="9" t="s">
        <v>1808</v>
      </c>
      <c r="AB136" s="9" t="s">
        <v>1809</v>
      </c>
    </row>
    <row r="137" spans="1:28" ht="17.25" customHeight="1" x14ac:dyDescent="0.2">
      <c r="A137" s="9">
        <v>426404</v>
      </c>
      <c r="B137" s="9" t="s">
        <v>1810</v>
      </c>
      <c r="C137" s="9" t="s">
        <v>285</v>
      </c>
      <c r="D137" s="9" t="s">
        <v>297</v>
      </c>
      <c r="E137" s="9" t="s">
        <v>92</v>
      </c>
      <c r="F137" s="188">
        <v>35069</v>
      </c>
      <c r="H137" s="9" t="s">
        <v>31</v>
      </c>
      <c r="I137" s="9" t="s">
        <v>157</v>
      </c>
      <c r="J137" s="9" t="s">
        <v>29</v>
      </c>
      <c r="K137" s="9">
        <v>2015</v>
      </c>
      <c r="L137" s="9" t="s">
        <v>34</v>
      </c>
      <c r="Y137" s="9" t="s">
        <v>1811</v>
      </c>
      <c r="Z137" s="9" t="s">
        <v>1141</v>
      </c>
      <c r="AA137" s="9" t="s">
        <v>1150</v>
      </c>
      <c r="AB137" s="9" t="s">
        <v>1090</v>
      </c>
    </row>
    <row r="138" spans="1:28" ht="17.25" customHeight="1" x14ac:dyDescent="0.2">
      <c r="A138" s="9">
        <v>426403</v>
      </c>
      <c r="B138" s="9" t="s">
        <v>1812</v>
      </c>
      <c r="C138" s="9" t="s">
        <v>375</v>
      </c>
      <c r="D138" s="9" t="s">
        <v>530</v>
      </c>
      <c r="E138" s="9" t="s">
        <v>92</v>
      </c>
      <c r="F138" s="188">
        <v>37012</v>
      </c>
      <c r="G138" s="9" t="s">
        <v>34</v>
      </c>
      <c r="H138" s="9" t="s">
        <v>31</v>
      </c>
      <c r="I138" s="9" t="s">
        <v>157</v>
      </c>
      <c r="J138" s="9" t="s">
        <v>32</v>
      </c>
      <c r="K138" s="9">
        <v>2017</v>
      </c>
      <c r="L138" s="9" t="s">
        <v>34</v>
      </c>
      <c r="Y138" s="9" t="s">
        <v>1813</v>
      </c>
      <c r="Z138" s="9" t="s">
        <v>1814</v>
      </c>
      <c r="AA138" s="9" t="s">
        <v>1815</v>
      </c>
      <c r="AB138" s="9" t="s">
        <v>1120</v>
      </c>
    </row>
    <row r="139" spans="1:28" ht="17.25" customHeight="1" x14ac:dyDescent="0.2">
      <c r="A139" s="9">
        <v>425881</v>
      </c>
      <c r="B139" s="9" t="s">
        <v>1816</v>
      </c>
      <c r="C139" s="9" t="s">
        <v>546</v>
      </c>
      <c r="D139" s="9" t="s">
        <v>288</v>
      </c>
      <c r="E139" s="9" t="s">
        <v>93</v>
      </c>
      <c r="F139" s="188">
        <v>27252</v>
      </c>
      <c r="G139" s="9" t="s">
        <v>34</v>
      </c>
      <c r="H139" s="9" t="s">
        <v>31</v>
      </c>
      <c r="I139" s="9" t="s">
        <v>157</v>
      </c>
      <c r="J139" s="9" t="s">
        <v>32</v>
      </c>
      <c r="K139" s="9">
        <v>1992</v>
      </c>
      <c r="L139" s="9" t="s">
        <v>34</v>
      </c>
      <c r="Y139" s="9" t="s">
        <v>1817</v>
      </c>
      <c r="Z139" s="9" t="s">
        <v>1818</v>
      </c>
      <c r="AA139" s="9" t="s">
        <v>1154</v>
      </c>
      <c r="AB139" s="9" t="s">
        <v>1102</v>
      </c>
    </row>
    <row r="140" spans="1:28" ht="17.25" customHeight="1" x14ac:dyDescent="0.2">
      <c r="A140" s="9">
        <v>426369</v>
      </c>
      <c r="B140" s="9" t="s">
        <v>1819</v>
      </c>
      <c r="C140" s="9" t="s">
        <v>1820</v>
      </c>
      <c r="D140" s="9" t="s">
        <v>340</v>
      </c>
      <c r="E140" s="9" t="s">
        <v>93</v>
      </c>
      <c r="F140" s="188">
        <v>34185</v>
      </c>
      <c r="G140" s="9" t="s">
        <v>338</v>
      </c>
      <c r="H140" s="9" t="s">
        <v>31</v>
      </c>
      <c r="I140" s="9" t="s">
        <v>157</v>
      </c>
      <c r="J140" s="9" t="s">
        <v>32</v>
      </c>
      <c r="K140" s="9">
        <v>2011</v>
      </c>
      <c r="L140" s="9" t="s">
        <v>46</v>
      </c>
      <c r="Y140" s="9" t="s">
        <v>1821</v>
      </c>
      <c r="Z140" s="9" t="s">
        <v>1822</v>
      </c>
      <c r="AA140" s="9" t="s">
        <v>1823</v>
      </c>
      <c r="AB140" s="9" t="s">
        <v>1155</v>
      </c>
    </row>
    <row r="141" spans="1:28" ht="17.25" customHeight="1" x14ac:dyDescent="0.2">
      <c r="A141" s="9">
        <v>421502</v>
      </c>
      <c r="B141" s="9" t="s">
        <v>1824</v>
      </c>
      <c r="C141" s="9" t="s">
        <v>307</v>
      </c>
      <c r="D141" s="9" t="s">
        <v>333</v>
      </c>
      <c r="E141" s="9" t="s">
        <v>93</v>
      </c>
      <c r="F141" s="188">
        <v>35996</v>
      </c>
      <c r="G141" s="9" t="s">
        <v>86</v>
      </c>
      <c r="H141" s="9" t="s">
        <v>31</v>
      </c>
      <c r="I141" s="9" t="s">
        <v>157</v>
      </c>
      <c r="J141" s="9" t="s">
        <v>32</v>
      </c>
      <c r="K141" s="9">
        <v>2016</v>
      </c>
      <c r="L141" s="9" t="s">
        <v>86</v>
      </c>
      <c r="X141" s="9" t="s">
        <v>517</v>
      </c>
      <c r="Y141" s="9" t="s">
        <v>1825</v>
      </c>
      <c r="Z141" s="9" t="s">
        <v>1126</v>
      </c>
      <c r="AA141" s="9" t="s">
        <v>1826</v>
      </c>
      <c r="AB141" s="9" t="s">
        <v>1157</v>
      </c>
    </row>
    <row r="142" spans="1:28" ht="17.25" customHeight="1" x14ac:dyDescent="0.2">
      <c r="A142" s="9">
        <v>417189</v>
      </c>
      <c r="B142" s="9" t="s">
        <v>1827</v>
      </c>
      <c r="C142" s="9" t="s">
        <v>804</v>
      </c>
      <c r="D142" s="9" t="s">
        <v>1828</v>
      </c>
      <c r="E142" s="9" t="s">
        <v>93</v>
      </c>
      <c r="F142" s="188">
        <v>34335</v>
      </c>
      <c r="G142" s="9" t="s">
        <v>338</v>
      </c>
      <c r="H142" s="9" t="s">
        <v>31</v>
      </c>
      <c r="I142" s="9" t="s">
        <v>157</v>
      </c>
      <c r="J142" s="9" t="s">
        <v>32</v>
      </c>
      <c r="K142" s="9">
        <v>2011</v>
      </c>
      <c r="L142" s="9" t="s">
        <v>46</v>
      </c>
      <c r="Y142" s="9" t="s">
        <v>1829</v>
      </c>
      <c r="Z142" s="9" t="s">
        <v>1416</v>
      </c>
      <c r="AA142" s="9" t="s">
        <v>1830</v>
      </c>
      <c r="AB142" s="9" t="s">
        <v>1155</v>
      </c>
    </row>
    <row r="143" spans="1:28" ht="17.25" customHeight="1" x14ac:dyDescent="0.2">
      <c r="A143" s="9">
        <v>420648</v>
      </c>
      <c r="B143" s="9" t="s">
        <v>1831</v>
      </c>
      <c r="C143" s="9" t="s">
        <v>1567</v>
      </c>
      <c r="D143" s="9" t="s">
        <v>497</v>
      </c>
      <c r="E143" s="9" t="s">
        <v>92</v>
      </c>
      <c r="F143" s="188">
        <v>35069</v>
      </c>
      <c r="G143" s="9" t="s">
        <v>34</v>
      </c>
      <c r="H143" s="9" t="s">
        <v>31</v>
      </c>
      <c r="I143" s="9" t="s">
        <v>157</v>
      </c>
      <c r="J143" s="9" t="s">
        <v>29</v>
      </c>
      <c r="K143" s="9">
        <v>2013</v>
      </c>
      <c r="L143" s="9" t="s">
        <v>34</v>
      </c>
      <c r="Y143" s="9" t="s">
        <v>1832</v>
      </c>
      <c r="Z143" s="9" t="s">
        <v>1833</v>
      </c>
      <c r="AA143" s="9" t="s">
        <v>1834</v>
      </c>
      <c r="AB143" s="9" t="s">
        <v>1120</v>
      </c>
    </row>
    <row r="144" spans="1:28" ht="17.25" customHeight="1" x14ac:dyDescent="0.2">
      <c r="A144" s="9">
        <v>419892</v>
      </c>
      <c r="B144" s="9" t="s">
        <v>1835</v>
      </c>
      <c r="C144" s="9" t="s">
        <v>693</v>
      </c>
      <c r="D144" s="9" t="s">
        <v>1836</v>
      </c>
      <c r="E144" s="9" t="s">
        <v>92</v>
      </c>
      <c r="F144" s="188">
        <v>34349</v>
      </c>
      <c r="G144" s="9" t="s">
        <v>34</v>
      </c>
      <c r="H144" s="9" t="s">
        <v>31</v>
      </c>
      <c r="I144" s="9" t="s">
        <v>157</v>
      </c>
      <c r="J144" s="9" t="s">
        <v>32</v>
      </c>
      <c r="K144" s="9">
        <v>2012</v>
      </c>
      <c r="L144" s="9" t="s">
        <v>46</v>
      </c>
      <c r="X144" s="9" t="s">
        <v>517</v>
      </c>
      <c r="Y144" s="9" t="s">
        <v>1837</v>
      </c>
      <c r="Z144" s="9" t="s">
        <v>1838</v>
      </c>
      <c r="AA144" s="9" t="s">
        <v>1164</v>
      </c>
      <c r="AB144" s="9" t="s">
        <v>1839</v>
      </c>
    </row>
    <row r="145" spans="1:28" ht="17.25" customHeight="1" x14ac:dyDescent="0.2">
      <c r="A145" s="9">
        <v>427126</v>
      </c>
      <c r="B145" s="9" t="s">
        <v>1840</v>
      </c>
      <c r="C145" s="9" t="s">
        <v>1046</v>
      </c>
      <c r="D145" s="9" t="s">
        <v>1841</v>
      </c>
      <c r="E145" s="9" t="s">
        <v>93</v>
      </c>
      <c r="F145" s="188">
        <v>31736</v>
      </c>
      <c r="G145" s="9" t="s">
        <v>1842</v>
      </c>
      <c r="H145" s="9" t="s">
        <v>31</v>
      </c>
      <c r="I145" s="9" t="s">
        <v>157</v>
      </c>
      <c r="J145" s="9" t="s">
        <v>29</v>
      </c>
      <c r="K145" s="9">
        <v>2005</v>
      </c>
      <c r="L145" s="9" t="s">
        <v>89</v>
      </c>
      <c r="Y145" s="9" t="s">
        <v>1843</v>
      </c>
      <c r="Z145" s="9" t="s">
        <v>1844</v>
      </c>
      <c r="AA145" s="9" t="s">
        <v>1845</v>
      </c>
      <c r="AB145" s="9" t="s">
        <v>1090</v>
      </c>
    </row>
    <row r="146" spans="1:28" ht="17.25" customHeight="1" x14ac:dyDescent="0.2">
      <c r="A146" s="9">
        <v>425776</v>
      </c>
      <c r="B146" s="9" t="s">
        <v>1846</v>
      </c>
      <c r="C146" s="9" t="s">
        <v>462</v>
      </c>
      <c r="D146" s="9" t="s">
        <v>1847</v>
      </c>
      <c r="E146" s="9" t="s">
        <v>92</v>
      </c>
      <c r="H146" s="9" t="s">
        <v>31</v>
      </c>
      <c r="I146" s="9" t="s">
        <v>157</v>
      </c>
      <c r="J146" s="9" t="s">
        <v>29</v>
      </c>
      <c r="K146" s="9">
        <v>2017</v>
      </c>
      <c r="L146" s="9" t="s">
        <v>46</v>
      </c>
      <c r="Y146" s="9" t="s">
        <v>1848</v>
      </c>
      <c r="Z146" s="9" t="s">
        <v>1849</v>
      </c>
      <c r="AA146" s="9" t="s">
        <v>1850</v>
      </c>
      <c r="AB146" s="9" t="s">
        <v>1851</v>
      </c>
    </row>
    <row r="147" spans="1:28" ht="17.25" customHeight="1" x14ac:dyDescent="0.2">
      <c r="A147" s="9">
        <v>425803</v>
      </c>
      <c r="B147" s="9" t="s">
        <v>1852</v>
      </c>
      <c r="C147" s="9" t="s">
        <v>430</v>
      </c>
      <c r="D147" s="9" t="s">
        <v>816</v>
      </c>
      <c r="E147" s="9" t="s">
        <v>92</v>
      </c>
      <c r="F147" s="188">
        <v>35916</v>
      </c>
      <c r="G147" s="9" t="s">
        <v>930</v>
      </c>
      <c r="H147" s="9" t="s">
        <v>31</v>
      </c>
      <c r="I147" s="9" t="s">
        <v>157</v>
      </c>
      <c r="J147" s="9" t="s">
        <v>32</v>
      </c>
      <c r="K147" s="9">
        <v>2017</v>
      </c>
      <c r="L147" s="9" t="s">
        <v>34</v>
      </c>
      <c r="Y147" s="9" t="s">
        <v>1853</v>
      </c>
      <c r="Z147" s="9" t="s">
        <v>1854</v>
      </c>
      <c r="AA147" s="9" t="s">
        <v>1855</v>
      </c>
      <c r="AB147" s="9" t="s">
        <v>1090</v>
      </c>
    </row>
    <row r="148" spans="1:28" ht="17.25" customHeight="1" x14ac:dyDescent="0.2">
      <c r="A148" s="9">
        <v>422515</v>
      </c>
      <c r="B148" s="9" t="s">
        <v>1856</v>
      </c>
      <c r="C148" s="9" t="s">
        <v>266</v>
      </c>
      <c r="D148" s="9" t="s">
        <v>567</v>
      </c>
      <c r="E148" s="9" t="s">
        <v>92</v>
      </c>
      <c r="F148" s="188">
        <v>36068</v>
      </c>
      <c r="G148" s="9" t="s">
        <v>1857</v>
      </c>
      <c r="H148" s="9" t="s">
        <v>31</v>
      </c>
      <c r="I148" s="9" t="s">
        <v>157</v>
      </c>
      <c r="J148" s="9" t="s">
        <v>32</v>
      </c>
      <c r="K148" s="9">
        <v>2017</v>
      </c>
      <c r="L148" s="9" t="s">
        <v>34</v>
      </c>
      <c r="Y148" s="9" t="s">
        <v>1858</v>
      </c>
      <c r="Z148" s="9" t="s">
        <v>1114</v>
      </c>
      <c r="AA148" s="9" t="s">
        <v>1859</v>
      </c>
      <c r="AB148" s="9" t="s">
        <v>1120</v>
      </c>
    </row>
    <row r="149" spans="1:28" ht="17.25" customHeight="1" x14ac:dyDescent="0.2">
      <c r="A149" s="9">
        <v>427214</v>
      </c>
      <c r="B149" s="9" t="s">
        <v>1860</v>
      </c>
      <c r="C149" s="9" t="s">
        <v>302</v>
      </c>
      <c r="D149" s="9" t="s">
        <v>337</v>
      </c>
      <c r="E149" s="9" t="s">
        <v>92</v>
      </c>
      <c r="F149" s="188">
        <v>36892</v>
      </c>
      <c r="G149" s="9" t="s">
        <v>53</v>
      </c>
      <c r="H149" s="9" t="s">
        <v>31</v>
      </c>
      <c r="I149" s="9" t="s">
        <v>157</v>
      </c>
      <c r="J149" s="9" t="s">
        <v>32</v>
      </c>
      <c r="K149" s="9">
        <v>2018</v>
      </c>
      <c r="L149" s="9" t="s">
        <v>56</v>
      </c>
      <c r="Y149" s="9" t="s">
        <v>1861</v>
      </c>
      <c r="Z149" s="9" t="s">
        <v>1167</v>
      </c>
      <c r="AA149" s="9" t="s">
        <v>1168</v>
      </c>
      <c r="AB149" s="9" t="s">
        <v>1862</v>
      </c>
    </row>
    <row r="150" spans="1:28" ht="17.25" customHeight="1" x14ac:dyDescent="0.2">
      <c r="A150" s="9">
        <v>422520</v>
      </c>
      <c r="B150" s="9" t="s">
        <v>1863</v>
      </c>
      <c r="C150" s="9" t="s">
        <v>1864</v>
      </c>
      <c r="D150" s="9" t="s">
        <v>1865</v>
      </c>
      <c r="E150" s="9" t="s">
        <v>92</v>
      </c>
      <c r="F150" s="188">
        <v>35937</v>
      </c>
      <c r="G150" s="9" t="s">
        <v>34</v>
      </c>
      <c r="H150" s="9" t="s">
        <v>31</v>
      </c>
      <c r="I150" s="9" t="s">
        <v>157</v>
      </c>
      <c r="J150" s="9" t="s">
        <v>29</v>
      </c>
      <c r="K150" s="9">
        <v>2017</v>
      </c>
      <c r="L150" s="9" t="s">
        <v>34</v>
      </c>
      <c r="Y150" s="9" t="s">
        <v>1866</v>
      </c>
      <c r="Z150" s="9" t="s">
        <v>1867</v>
      </c>
      <c r="AA150" s="9" t="s">
        <v>1868</v>
      </c>
      <c r="AB150" s="9" t="s">
        <v>1090</v>
      </c>
    </row>
    <row r="151" spans="1:28" ht="17.25" customHeight="1" x14ac:dyDescent="0.2">
      <c r="A151" s="9">
        <v>427215</v>
      </c>
      <c r="B151" s="9" t="s">
        <v>1869</v>
      </c>
      <c r="C151" s="9" t="s">
        <v>447</v>
      </c>
      <c r="D151" s="9" t="s">
        <v>500</v>
      </c>
      <c r="E151" s="9" t="s">
        <v>92</v>
      </c>
      <c r="F151" s="188">
        <v>36907</v>
      </c>
      <c r="G151" s="9" t="s">
        <v>1870</v>
      </c>
      <c r="H151" s="9" t="s">
        <v>31</v>
      </c>
      <c r="I151" s="9" t="s">
        <v>157</v>
      </c>
      <c r="J151" s="9" t="s">
        <v>32</v>
      </c>
      <c r="K151" s="9">
        <v>2018</v>
      </c>
      <c r="L151" s="9" t="s">
        <v>86</v>
      </c>
      <c r="Y151" s="9" t="s">
        <v>1871</v>
      </c>
      <c r="Z151" s="9" t="s">
        <v>1872</v>
      </c>
      <c r="AA151" s="9" t="s">
        <v>1666</v>
      </c>
      <c r="AB151" s="9" t="s">
        <v>1873</v>
      </c>
    </row>
    <row r="152" spans="1:28" ht="17.25" customHeight="1" x14ac:dyDescent="0.2">
      <c r="A152" s="9">
        <v>425782</v>
      </c>
      <c r="B152" s="9" t="s">
        <v>1874</v>
      </c>
      <c r="C152" s="9" t="s">
        <v>395</v>
      </c>
      <c r="D152" s="9" t="s">
        <v>352</v>
      </c>
      <c r="E152" s="9" t="s">
        <v>92</v>
      </c>
      <c r="F152" s="188">
        <v>33786</v>
      </c>
      <c r="G152" s="9" t="s">
        <v>83</v>
      </c>
      <c r="H152" s="9" t="s">
        <v>31</v>
      </c>
      <c r="I152" s="9" t="s">
        <v>157</v>
      </c>
      <c r="J152" s="9" t="s">
        <v>29</v>
      </c>
      <c r="K152" s="9">
        <v>2010</v>
      </c>
      <c r="L152" s="9" t="s">
        <v>83</v>
      </c>
      <c r="Y152" s="9" t="s">
        <v>1875</v>
      </c>
      <c r="Z152" s="9" t="s">
        <v>1170</v>
      </c>
      <c r="AA152" s="9" t="s">
        <v>1876</v>
      </c>
      <c r="AB152" s="9" t="s">
        <v>1144</v>
      </c>
    </row>
    <row r="153" spans="1:28" ht="17.25" customHeight="1" x14ac:dyDescent="0.2">
      <c r="A153" s="9">
        <v>422506</v>
      </c>
      <c r="B153" s="9" t="s">
        <v>1877</v>
      </c>
      <c r="C153" s="9" t="s">
        <v>312</v>
      </c>
      <c r="D153" s="9" t="s">
        <v>1878</v>
      </c>
      <c r="E153" s="9" t="s">
        <v>92</v>
      </c>
      <c r="F153" s="188">
        <v>35828</v>
      </c>
      <c r="G153" s="9" t="s">
        <v>34</v>
      </c>
      <c r="H153" s="9" t="s">
        <v>31</v>
      </c>
      <c r="I153" s="9" t="s">
        <v>157</v>
      </c>
      <c r="J153" s="9" t="s">
        <v>32</v>
      </c>
      <c r="K153" s="9">
        <v>2016</v>
      </c>
      <c r="L153" s="9" t="s">
        <v>34</v>
      </c>
      <c r="N153" s="9">
        <v>746</v>
      </c>
      <c r="O153" s="188">
        <v>44594.431863425925</v>
      </c>
      <c r="P153" s="9">
        <v>44000</v>
      </c>
      <c r="Y153" s="9" t="s">
        <v>1879</v>
      </c>
      <c r="Z153" s="9" t="s">
        <v>1149</v>
      </c>
      <c r="AA153" s="9" t="s">
        <v>1880</v>
      </c>
      <c r="AB153" s="9" t="s">
        <v>1881</v>
      </c>
    </row>
    <row r="154" spans="1:28" ht="17.25" customHeight="1" x14ac:dyDescent="0.2">
      <c r="A154" s="9">
        <v>422514</v>
      </c>
      <c r="B154" s="9" t="s">
        <v>1882</v>
      </c>
      <c r="C154" s="9" t="s">
        <v>505</v>
      </c>
      <c r="D154" s="9" t="s">
        <v>565</v>
      </c>
      <c r="E154" s="9" t="s">
        <v>92</v>
      </c>
      <c r="F154" s="188">
        <v>35844</v>
      </c>
      <c r="G154" s="9" t="s">
        <v>34</v>
      </c>
      <c r="H154" s="9" t="s">
        <v>31</v>
      </c>
      <c r="I154" s="9" t="s">
        <v>157</v>
      </c>
      <c r="J154" s="9" t="s">
        <v>32</v>
      </c>
      <c r="K154" s="9">
        <v>2017</v>
      </c>
      <c r="L154" s="9" t="s">
        <v>34</v>
      </c>
      <c r="Y154" s="9" t="s">
        <v>1883</v>
      </c>
      <c r="Z154" s="9" t="s">
        <v>1884</v>
      </c>
      <c r="AA154" s="9" t="s">
        <v>1885</v>
      </c>
      <c r="AB154" s="9" t="s">
        <v>1886</v>
      </c>
    </row>
    <row r="155" spans="1:28" ht="17.25" customHeight="1" x14ac:dyDescent="0.2">
      <c r="A155" s="9">
        <v>424385</v>
      </c>
      <c r="B155" s="9" t="s">
        <v>1887</v>
      </c>
      <c r="C155" s="9" t="s">
        <v>327</v>
      </c>
      <c r="D155" s="9" t="s">
        <v>288</v>
      </c>
      <c r="E155" s="9" t="s">
        <v>93</v>
      </c>
      <c r="F155" s="188">
        <v>36008</v>
      </c>
      <c r="G155" s="9" t="s">
        <v>772</v>
      </c>
      <c r="H155" s="9" t="s">
        <v>31</v>
      </c>
      <c r="I155" s="9" t="s">
        <v>157</v>
      </c>
      <c r="J155" s="9" t="s">
        <v>29</v>
      </c>
      <c r="K155" s="9">
        <v>2016</v>
      </c>
      <c r="L155" s="9" t="s">
        <v>83</v>
      </c>
      <c r="Y155" s="9" t="s">
        <v>1888</v>
      </c>
      <c r="Z155" s="9" t="s">
        <v>1172</v>
      </c>
      <c r="AA155" s="9" t="s">
        <v>1136</v>
      </c>
      <c r="AB155" s="9" t="s">
        <v>1889</v>
      </c>
    </row>
    <row r="156" spans="1:28" ht="17.25" customHeight="1" x14ac:dyDescent="0.2">
      <c r="A156" s="9">
        <v>424395</v>
      </c>
      <c r="B156" s="9" t="s">
        <v>1890</v>
      </c>
      <c r="C156" s="9" t="s">
        <v>1891</v>
      </c>
      <c r="D156" s="9" t="s">
        <v>365</v>
      </c>
      <c r="E156" s="9" t="s">
        <v>92</v>
      </c>
      <c r="F156" s="188">
        <v>35805</v>
      </c>
      <c r="G156" s="9" t="s">
        <v>34</v>
      </c>
      <c r="H156" s="9" t="s">
        <v>31</v>
      </c>
      <c r="I156" s="9" t="s">
        <v>157</v>
      </c>
      <c r="J156" s="9" t="s">
        <v>32</v>
      </c>
      <c r="K156" s="9">
        <v>2016</v>
      </c>
      <c r="L156" s="9" t="s">
        <v>34</v>
      </c>
      <c r="Y156" s="9" t="s">
        <v>1892</v>
      </c>
      <c r="Z156" s="9" t="s">
        <v>1893</v>
      </c>
      <c r="AA156" s="9" t="s">
        <v>1894</v>
      </c>
      <c r="AB156" s="9" t="s">
        <v>1100</v>
      </c>
    </row>
    <row r="157" spans="1:28" ht="17.25" customHeight="1" x14ac:dyDescent="0.2">
      <c r="A157" s="9">
        <v>425902</v>
      </c>
      <c r="B157" s="9" t="s">
        <v>1895</v>
      </c>
      <c r="C157" s="9" t="s">
        <v>894</v>
      </c>
      <c r="D157" s="9" t="s">
        <v>1896</v>
      </c>
      <c r="E157" s="9" t="s">
        <v>92</v>
      </c>
      <c r="F157" s="188">
        <v>36739</v>
      </c>
      <c r="G157" s="9" t="s">
        <v>34</v>
      </c>
      <c r="H157" s="9" t="s">
        <v>31</v>
      </c>
      <c r="I157" s="9" t="s">
        <v>157</v>
      </c>
      <c r="J157" s="9" t="s">
        <v>29</v>
      </c>
      <c r="K157" s="9">
        <v>2018</v>
      </c>
      <c r="L157" s="9" t="s">
        <v>34</v>
      </c>
      <c r="Y157" s="9" t="s">
        <v>1897</v>
      </c>
      <c r="Z157" s="9" t="s">
        <v>1898</v>
      </c>
      <c r="AA157" s="9" t="s">
        <v>1899</v>
      </c>
      <c r="AB157" s="9" t="s">
        <v>1102</v>
      </c>
    </row>
    <row r="158" spans="1:28" ht="17.25" customHeight="1" x14ac:dyDescent="0.2">
      <c r="A158" s="9">
        <v>427132</v>
      </c>
      <c r="B158" s="9" t="s">
        <v>1900</v>
      </c>
      <c r="C158" s="9" t="s">
        <v>266</v>
      </c>
      <c r="D158" s="9" t="s">
        <v>1901</v>
      </c>
      <c r="E158" s="9" t="s">
        <v>92</v>
      </c>
      <c r="F158" s="188">
        <v>35065</v>
      </c>
      <c r="G158" s="9" t="s">
        <v>268</v>
      </c>
      <c r="H158" s="9" t="s">
        <v>44</v>
      </c>
      <c r="I158" s="9" t="s">
        <v>157</v>
      </c>
      <c r="J158" s="9" t="s">
        <v>29</v>
      </c>
      <c r="K158" s="9">
        <v>2014</v>
      </c>
      <c r="L158" s="9" t="s">
        <v>46</v>
      </c>
      <c r="Y158" s="9" t="s">
        <v>1902</v>
      </c>
      <c r="Z158" s="9" t="s">
        <v>1114</v>
      </c>
      <c r="AA158" s="9" t="s">
        <v>1175</v>
      </c>
      <c r="AB158" s="9" t="s">
        <v>1120</v>
      </c>
    </row>
    <row r="159" spans="1:28" ht="17.25" customHeight="1" x14ac:dyDescent="0.2">
      <c r="A159" s="9">
        <v>425788</v>
      </c>
      <c r="B159" s="9" t="s">
        <v>1903</v>
      </c>
      <c r="C159" s="9" t="s">
        <v>535</v>
      </c>
      <c r="D159" s="9" t="s">
        <v>1904</v>
      </c>
      <c r="E159" s="9" t="s">
        <v>92</v>
      </c>
      <c r="F159" s="188">
        <v>36282</v>
      </c>
      <c r="H159" s="9" t="s">
        <v>31</v>
      </c>
      <c r="I159" s="9" t="s">
        <v>157</v>
      </c>
      <c r="J159" s="9" t="s">
        <v>32</v>
      </c>
      <c r="K159" s="9">
        <v>2017</v>
      </c>
      <c r="L159" s="9" t="s">
        <v>34</v>
      </c>
      <c r="Y159" s="9" t="s">
        <v>1905</v>
      </c>
      <c r="Z159" s="9" t="s">
        <v>1906</v>
      </c>
      <c r="AA159" s="9" t="s">
        <v>1176</v>
      </c>
      <c r="AB159" s="9" t="s">
        <v>1102</v>
      </c>
    </row>
    <row r="160" spans="1:28" ht="17.25" customHeight="1" x14ac:dyDescent="0.2">
      <c r="A160" s="9">
        <v>422534</v>
      </c>
      <c r="B160" s="9" t="s">
        <v>1907</v>
      </c>
      <c r="C160" s="9" t="s">
        <v>535</v>
      </c>
      <c r="D160" s="9" t="s">
        <v>1908</v>
      </c>
      <c r="E160" s="9" t="s">
        <v>92</v>
      </c>
      <c r="F160" s="188">
        <v>35610</v>
      </c>
      <c r="G160" s="9" t="s">
        <v>34</v>
      </c>
      <c r="H160" s="9" t="s">
        <v>31</v>
      </c>
      <c r="I160" s="9" t="s">
        <v>157</v>
      </c>
      <c r="J160" s="9" t="s">
        <v>32</v>
      </c>
      <c r="K160" s="9">
        <v>2017</v>
      </c>
      <c r="L160" s="9" t="s">
        <v>34</v>
      </c>
      <c r="Y160" s="9" t="s">
        <v>1909</v>
      </c>
      <c r="Z160" s="9" t="s">
        <v>1910</v>
      </c>
      <c r="AA160" s="9" t="s">
        <v>1911</v>
      </c>
      <c r="AB160" s="9" t="s">
        <v>1090</v>
      </c>
    </row>
    <row r="161" spans="1:28" ht="17.25" customHeight="1" x14ac:dyDescent="0.2">
      <c r="A161" s="9">
        <v>424408</v>
      </c>
      <c r="B161" s="9" t="s">
        <v>1912</v>
      </c>
      <c r="C161" s="9" t="s">
        <v>773</v>
      </c>
      <c r="D161" s="9" t="s">
        <v>489</v>
      </c>
      <c r="E161" s="9" t="s">
        <v>92</v>
      </c>
      <c r="F161" s="188">
        <v>35796</v>
      </c>
      <c r="G161" s="9" t="s">
        <v>581</v>
      </c>
      <c r="H161" s="9" t="s">
        <v>31</v>
      </c>
      <c r="I161" s="9" t="s">
        <v>157</v>
      </c>
      <c r="J161" s="9" t="s">
        <v>32</v>
      </c>
      <c r="K161" s="9">
        <v>2015</v>
      </c>
      <c r="L161" s="9" t="s">
        <v>46</v>
      </c>
      <c r="Y161" s="9" t="s">
        <v>1913</v>
      </c>
      <c r="Z161" s="9" t="s">
        <v>1914</v>
      </c>
      <c r="AA161" s="9" t="s">
        <v>1915</v>
      </c>
      <c r="AB161" s="9" t="s">
        <v>1916</v>
      </c>
    </row>
    <row r="162" spans="1:28" ht="17.25" customHeight="1" x14ac:dyDescent="0.2">
      <c r="A162" s="9">
        <v>425805</v>
      </c>
      <c r="B162" s="9" t="s">
        <v>1038</v>
      </c>
      <c r="C162" s="9" t="s">
        <v>391</v>
      </c>
      <c r="D162" s="9" t="s">
        <v>899</v>
      </c>
      <c r="E162" s="9" t="s">
        <v>92</v>
      </c>
      <c r="F162" s="188">
        <v>36526</v>
      </c>
      <c r="G162" s="9" t="s">
        <v>1039</v>
      </c>
      <c r="H162" s="9" t="s">
        <v>31</v>
      </c>
      <c r="I162" s="9" t="s">
        <v>157</v>
      </c>
      <c r="J162" s="9" t="s">
        <v>29</v>
      </c>
      <c r="K162" s="9">
        <v>2017</v>
      </c>
      <c r="L162" s="9" t="s">
        <v>46</v>
      </c>
      <c r="Y162" s="9" t="s">
        <v>1917</v>
      </c>
      <c r="Z162" s="9" t="s">
        <v>1918</v>
      </c>
      <c r="AA162" s="9" t="s">
        <v>1919</v>
      </c>
      <c r="AB162" s="9" t="s">
        <v>1090</v>
      </c>
    </row>
    <row r="163" spans="1:28" ht="17.25" customHeight="1" x14ac:dyDescent="0.2">
      <c r="A163" s="9">
        <v>422538</v>
      </c>
      <c r="B163" s="9" t="s">
        <v>1920</v>
      </c>
      <c r="C163" s="9" t="s">
        <v>442</v>
      </c>
      <c r="D163" s="9" t="s">
        <v>280</v>
      </c>
      <c r="E163" s="9" t="s">
        <v>92</v>
      </c>
      <c r="F163" s="188">
        <v>36110</v>
      </c>
      <c r="G163" s="9" t="s">
        <v>34</v>
      </c>
      <c r="H163" s="9" t="s">
        <v>31</v>
      </c>
      <c r="I163" s="9" t="s">
        <v>157</v>
      </c>
      <c r="J163" s="9" t="s">
        <v>29</v>
      </c>
      <c r="K163" s="9">
        <v>2017</v>
      </c>
      <c r="L163" s="9" t="s">
        <v>34</v>
      </c>
      <c r="Y163" s="9" t="s">
        <v>1921</v>
      </c>
      <c r="Z163" s="9" t="s">
        <v>1922</v>
      </c>
      <c r="AA163" s="9" t="s">
        <v>1156</v>
      </c>
      <c r="AB163" s="9" t="s">
        <v>1120</v>
      </c>
    </row>
    <row r="164" spans="1:28" ht="17.25" customHeight="1" x14ac:dyDescent="0.2">
      <c r="A164" s="9">
        <v>427133</v>
      </c>
      <c r="B164" s="9" t="s">
        <v>1923</v>
      </c>
      <c r="C164" s="9" t="s">
        <v>400</v>
      </c>
      <c r="D164" s="9" t="s">
        <v>328</v>
      </c>
      <c r="E164" s="9" t="s">
        <v>92</v>
      </c>
      <c r="F164" s="188">
        <v>36312</v>
      </c>
      <c r="G164" s="9" t="s">
        <v>34</v>
      </c>
      <c r="H164" s="9" t="s">
        <v>31</v>
      </c>
      <c r="I164" s="9" t="s">
        <v>157</v>
      </c>
      <c r="J164" s="9" t="s">
        <v>32</v>
      </c>
      <c r="K164" s="9">
        <v>2018</v>
      </c>
      <c r="L164" s="9" t="s">
        <v>34</v>
      </c>
      <c r="Y164" s="9" t="s">
        <v>1924</v>
      </c>
      <c r="Z164" s="9" t="s">
        <v>1925</v>
      </c>
      <c r="AA164" s="9" t="s">
        <v>1115</v>
      </c>
      <c r="AB164" s="9" t="s">
        <v>1102</v>
      </c>
    </row>
    <row r="165" spans="1:28" ht="17.25" customHeight="1" x14ac:dyDescent="0.2">
      <c r="A165" s="9">
        <v>425795</v>
      </c>
      <c r="B165" s="9" t="s">
        <v>1926</v>
      </c>
      <c r="C165" s="9" t="s">
        <v>572</v>
      </c>
      <c r="D165" s="9" t="s">
        <v>384</v>
      </c>
      <c r="E165" s="9" t="s">
        <v>92</v>
      </c>
      <c r="F165" s="188">
        <v>35471</v>
      </c>
      <c r="G165" s="9" t="s">
        <v>1927</v>
      </c>
      <c r="H165" s="9" t="s">
        <v>31</v>
      </c>
      <c r="I165" s="9" t="s">
        <v>157</v>
      </c>
      <c r="J165" s="9" t="s">
        <v>32</v>
      </c>
      <c r="K165" s="9">
        <v>2017</v>
      </c>
      <c r="L165" s="9" t="s">
        <v>46</v>
      </c>
      <c r="Y165" s="9" t="s">
        <v>1928</v>
      </c>
      <c r="Z165" s="9" t="s">
        <v>1929</v>
      </c>
      <c r="AA165" s="9" t="s">
        <v>1930</v>
      </c>
      <c r="AB165" s="9" t="s">
        <v>1931</v>
      </c>
    </row>
    <row r="166" spans="1:28" ht="17.25" customHeight="1" x14ac:dyDescent="0.2">
      <c r="A166" s="9">
        <v>422546</v>
      </c>
      <c r="B166" s="9" t="s">
        <v>1932</v>
      </c>
      <c r="C166" s="9" t="s">
        <v>415</v>
      </c>
      <c r="D166" s="9" t="s">
        <v>516</v>
      </c>
      <c r="E166" s="9" t="s">
        <v>92</v>
      </c>
      <c r="F166" s="188">
        <v>36412</v>
      </c>
      <c r="G166" s="9" t="s">
        <v>34</v>
      </c>
      <c r="H166" s="9" t="s">
        <v>31</v>
      </c>
      <c r="I166" s="9" t="s">
        <v>157</v>
      </c>
      <c r="J166" s="9" t="s">
        <v>29</v>
      </c>
      <c r="K166" s="9">
        <v>2017</v>
      </c>
      <c r="L166" s="9" t="s">
        <v>34</v>
      </c>
      <c r="Y166" s="9" t="s">
        <v>1933</v>
      </c>
      <c r="Z166" s="9" t="s">
        <v>1183</v>
      </c>
      <c r="AA166" s="9" t="s">
        <v>1934</v>
      </c>
      <c r="AB166" s="9" t="s">
        <v>1098</v>
      </c>
    </row>
    <row r="167" spans="1:28" ht="17.25" customHeight="1" x14ac:dyDescent="0.2">
      <c r="A167" s="9">
        <v>420759</v>
      </c>
      <c r="B167" s="9" t="s">
        <v>1935</v>
      </c>
      <c r="C167" s="9" t="s">
        <v>576</v>
      </c>
      <c r="D167" s="9" t="s">
        <v>1936</v>
      </c>
      <c r="E167" s="9" t="s">
        <v>92</v>
      </c>
      <c r="F167" s="188">
        <v>35796</v>
      </c>
      <c r="G167" s="9" t="s">
        <v>34</v>
      </c>
      <c r="H167" s="9" t="s">
        <v>31</v>
      </c>
      <c r="I167" s="9" t="s">
        <v>157</v>
      </c>
      <c r="J167" s="9" t="s">
        <v>29</v>
      </c>
      <c r="K167" s="9">
        <v>2016</v>
      </c>
      <c r="L167" s="9" t="s">
        <v>34</v>
      </c>
      <c r="X167" s="9" t="s">
        <v>517</v>
      </c>
      <c r="Y167" s="9" t="s">
        <v>1184</v>
      </c>
      <c r="Z167" s="9" t="s">
        <v>1185</v>
      </c>
      <c r="AA167" s="9" t="s">
        <v>1186</v>
      </c>
      <c r="AB167" s="9" t="s">
        <v>1187</v>
      </c>
    </row>
    <row r="168" spans="1:28" ht="17.25" customHeight="1" x14ac:dyDescent="0.2">
      <c r="A168" s="9">
        <v>417378</v>
      </c>
      <c r="B168" s="9" t="s">
        <v>1937</v>
      </c>
      <c r="C168" s="9" t="s">
        <v>857</v>
      </c>
      <c r="D168" s="9" t="s">
        <v>368</v>
      </c>
      <c r="E168" s="9" t="s">
        <v>92</v>
      </c>
      <c r="F168" s="188">
        <v>34877</v>
      </c>
      <c r="G168" s="9" t="s">
        <v>34</v>
      </c>
      <c r="H168" s="9" t="s">
        <v>31</v>
      </c>
      <c r="I168" s="9" t="s">
        <v>157</v>
      </c>
      <c r="J168" s="9" t="s">
        <v>29</v>
      </c>
      <c r="K168" s="9">
        <v>2012</v>
      </c>
      <c r="L168" s="9" t="s">
        <v>34</v>
      </c>
      <c r="Y168" s="9" t="s">
        <v>1184</v>
      </c>
      <c r="Z168" s="9" t="s">
        <v>1185</v>
      </c>
      <c r="AA168" s="9" t="s">
        <v>1186</v>
      </c>
      <c r="AB168" s="9" t="s">
        <v>1187</v>
      </c>
    </row>
    <row r="169" spans="1:28" ht="17.25" customHeight="1" x14ac:dyDescent="0.2">
      <c r="A169" s="9">
        <v>419250</v>
      </c>
      <c r="B169" s="9" t="s">
        <v>1938</v>
      </c>
      <c r="C169" s="9" t="s">
        <v>403</v>
      </c>
      <c r="D169" s="9" t="s">
        <v>603</v>
      </c>
      <c r="E169" s="9" t="s">
        <v>93</v>
      </c>
      <c r="F169" s="188">
        <v>35431</v>
      </c>
      <c r="G169" s="9" t="s">
        <v>34</v>
      </c>
      <c r="H169" s="9" t="s">
        <v>31</v>
      </c>
      <c r="I169" s="9" t="s">
        <v>157</v>
      </c>
      <c r="J169" s="9" t="s">
        <v>29</v>
      </c>
      <c r="K169" s="9">
        <v>2014</v>
      </c>
      <c r="L169" s="9" t="s">
        <v>34</v>
      </c>
      <c r="Y169" s="9" t="s">
        <v>1184</v>
      </c>
      <c r="Z169" s="9" t="s">
        <v>1185</v>
      </c>
      <c r="AA169" s="9" t="s">
        <v>1186</v>
      </c>
      <c r="AB169" s="9" t="s">
        <v>1187</v>
      </c>
    </row>
    <row r="170" spans="1:28" ht="17.25" customHeight="1" x14ac:dyDescent="0.2">
      <c r="A170" s="9">
        <v>420027</v>
      </c>
      <c r="B170" s="9" t="s">
        <v>1939</v>
      </c>
      <c r="C170" s="9" t="s">
        <v>326</v>
      </c>
      <c r="D170" s="9" t="s">
        <v>516</v>
      </c>
      <c r="E170" s="9" t="s">
        <v>92</v>
      </c>
      <c r="F170" s="188">
        <v>35431</v>
      </c>
      <c r="G170" s="9" t="s">
        <v>34</v>
      </c>
      <c r="H170" s="9" t="s">
        <v>31</v>
      </c>
      <c r="I170" s="9" t="s">
        <v>157</v>
      </c>
      <c r="J170" s="9" t="s">
        <v>32</v>
      </c>
      <c r="K170" s="9">
        <v>2015</v>
      </c>
      <c r="L170" s="9" t="s">
        <v>34</v>
      </c>
      <c r="Y170" s="9" t="s">
        <v>1184</v>
      </c>
      <c r="Z170" s="9" t="s">
        <v>1185</v>
      </c>
      <c r="AA170" s="9" t="s">
        <v>1186</v>
      </c>
      <c r="AB170" s="9" t="s">
        <v>1187</v>
      </c>
    </row>
    <row r="171" spans="1:28" ht="17.25" customHeight="1" x14ac:dyDescent="0.2">
      <c r="A171" s="9">
        <v>421540</v>
      </c>
      <c r="B171" s="9" t="s">
        <v>1940</v>
      </c>
      <c r="C171" s="9" t="s">
        <v>911</v>
      </c>
      <c r="D171" s="9" t="s">
        <v>1941</v>
      </c>
      <c r="E171" s="9" t="s">
        <v>92</v>
      </c>
      <c r="F171" s="188">
        <v>35875</v>
      </c>
      <c r="G171" s="9" t="s">
        <v>34</v>
      </c>
      <c r="H171" s="9" t="s">
        <v>31</v>
      </c>
      <c r="I171" s="9" t="s">
        <v>157</v>
      </c>
      <c r="J171" s="9" t="s">
        <v>32</v>
      </c>
      <c r="K171" s="9">
        <v>2016</v>
      </c>
      <c r="L171" s="9" t="s">
        <v>34</v>
      </c>
      <c r="Y171" s="9" t="s">
        <v>1184</v>
      </c>
      <c r="Z171" s="9" t="s">
        <v>1185</v>
      </c>
      <c r="AA171" s="9" t="s">
        <v>1186</v>
      </c>
      <c r="AB171" s="9" t="s">
        <v>1187</v>
      </c>
    </row>
    <row r="172" spans="1:28" ht="17.25" customHeight="1" x14ac:dyDescent="0.2">
      <c r="A172" s="9">
        <v>422721</v>
      </c>
      <c r="B172" s="9" t="s">
        <v>1942</v>
      </c>
      <c r="C172" s="9" t="s">
        <v>573</v>
      </c>
      <c r="D172" s="9" t="s">
        <v>575</v>
      </c>
      <c r="E172" s="9" t="s">
        <v>93</v>
      </c>
      <c r="F172" s="188">
        <v>36167</v>
      </c>
      <c r="G172" s="9" t="s">
        <v>34</v>
      </c>
      <c r="H172" s="9" t="s">
        <v>31</v>
      </c>
      <c r="I172" s="9" t="s">
        <v>157</v>
      </c>
      <c r="J172" s="9" t="s">
        <v>29</v>
      </c>
      <c r="K172" s="9">
        <v>2017</v>
      </c>
      <c r="L172" s="9" t="s">
        <v>34</v>
      </c>
      <c r="Y172" s="9" t="s">
        <v>1184</v>
      </c>
      <c r="Z172" s="9" t="s">
        <v>1185</v>
      </c>
      <c r="AA172" s="9" t="s">
        <v>1186</v>
      </c>
      <c r="AB172" s="9" t="s">
        <v>1187</v>
      </c>
    </row>
    <row r="173" spans="1:28" ht="17.25" customHeight="1" x14ac:dyDescent="0.2">
      <c r="A173" s="9">
        <v>422726</v>
      </c>
      <c r="B173" s="9" t="s">
        <v>1943</v>
      </c>
      <c r="C173" s="9" t="s">
        <v>391</v>
      </c>
      <c r="D173" s="9" t="s">
        <v>837</v>
      </c>
      <c r="E173" s="9" t="s">
        <v>93</v>
      </c>
      <c r="F173" s="188">
        <v>35937</v>
      </c>
      <c r="G173" s="9" t="s">
        <v>301</v>
      </c>
      <c r="H173" s="9" t="s">
        <v>35</v>
      </c>
      <c r="I173" s="9" t="s">
        <v>157</v>
      </c>
      <c r="J173" s="9" t="s">
        <v>32</v>
      </c>
      <c r="K173" s="9">
        <v>2017</v>
      </c>
      <c r="L173" s="9" t="s">
        <v>46</v>
      </c>
      <c r="Y173" s="9" t="s">
        <v>1184</v>
      </c>
      <c r="Z173" s="9" t="s">
        <v>1185</v>
      </c>
      <c r="AA173" s="9" t="s">
        <v>1186</v>
      </c>
      <c r="AB173" s="9" t="s">
        <v>1187</v>
      </c>
    </row>
    <row r="174" spans="1:28" ht="17.25" customHeight="1" x14ac:dyDescent="0.2">
      <c r="A174" s="9">
        <v>423482</v>
      </c>
      <c r="B174" s="9" t="s">
        <v>1944</v>
      </c>
      <c r="C174" s="9" t="s">
        <v>391</v>
      </c>
      <c r="D174" s="9" t="s">
        <v>837</v>
      </c>
      <c r="E174" s="9" t="s">
        <v>93</v>
      </c>
      <c r="F174" s="188">
        <v>35937</v>
      </c>
      <c r="G174" s="9" t="s">
        <v>301</v>
      </c>
      <c r="H174" s="9" t="s">
        <v>35</v>
      </c>
      <c r="I174" s="9" t="s">
        <v>157</v>
      </c>
      <c r="J174" s="9" t="s">
        <v>29</v>
      </c>
      <c r="K174" s="9">
        <v>2017</v>
      </c>
      <c r="L174" s="9" t="s">
        <v>46</v>
      </c>
      <c r="Y174" s="9" t="s">
        <v>1184</v>
      </c>
      <c r="Z174" s="9" t="s">
        <v>1185</v>
      </c>
      <c r="AA174" s="9" t="s">
        <v>1186</v>
      </c>
      <c r="AB174" s="9" t="s">
        <v>1187</v>
      </c>
    </row>
    <row r="175" spans="1:28" ht="17.25" customHeight="1" x14ac:dyDescent="0.2">
      <c r="A175" s="9">
        <v>424010</v>
      </c>
      <c r="B175" s="9" t="s">
        <v>1945</v>
      </c>
      <c r="C175" s="9" t="s">
        <v>785</v>
      </c>
      <c r="D175" s="9" t="s">
        <v>1946</v>
      </c>
      <c r="E175" s="9" t="s">
        <v>93</v>
      </c>
      <c r="F175" s="188">
        <v>35203</v>
      </c>
      <c r="G175" s="9" t="s">
        <v>1947</v>
      </c>
      <c r="H175" s="9" t="s">
        <v>31</v>
      </c>
      <c r="I175" s="9" t="s">
        <v>157</v>
      </c>
      <c r="J175" s="9" t="s">
        <v>32</v>
      </c>
      <c r="K175" s="9">
        <v>2014</v>
      </c>
      <c r="L175" s="9" t="s">
        <v>46</v>
      </c>
      <c r="Y175" s="9" t="s">
        <v>1184</v>
      </c>
      <c r="Z175" s="9" t="s">
        <v>1185</v>
      </c>
      <c r="AA175" s="9" t="s">
        <v>1186</v>
      </c>
      <c r="AB175" s="9" t="s">
        <v>1187</v>
      </c>
    </row>
    <row r="176" spans="1:28" ht="17.25" customHeight="1" x14ac:dyDescent="0.2">
      <c r="A176" s="9">
        <v>424046</v>
      </c>
      <c r="B176" s="9" t="s">
        <v>1948</v>
      </c>
      <c r="C176" s="9" t="s">
        <v>270</v>
      </c>
      <c r="D176" s="9" t="s">
        <v>1949</v>
      </c>
      <c r="E176" s="9" t="s">
        <v>92</v>
      </c>
      <c r="F176" s="188">
        <v>35824</v>
      </c>
      <c r="G176" s="9" t="s">
        <v>34</v>
      </c>
      <c r="H176" s="9" t="s">
        <v>31</v>
      </c>
      <c r="I176" s="9" t="s">
        <v>157</v>
      </c>
      <c r="J176" s="9" t="s">
        <v>29</v>
      </c>
      <c r="K176" s="9">
        <v>2017</v>
      </c>
      <c r="L176" s="9" t="s">
        <v>34</v>
      </c>
      <c r="Y176" s="9" t="s">
        <v>1184</v>
      </c>
      <c r="Z176" s="9" t="s">
        <v>1185</v>
      </c>
      <c r="AA176" s="9" t="s">
        <v>1186</v>
      </c>
      <c r="AB176" s="9" t="s">
        <v>1187</v>
      </c>
    </row>
    <row r="177" spans="1:28" ht="17.25" customHeight="1" x14ac:dyDescent="0.2">
      <c r="A177" s="9">
        <v>424440</v>
      </c>
      <c r="B177" s="9" t="s">
        <v>1950</v>
      </c>
      <c r="C177" s="9" t="s">
        <v>266</v>
      </c>
      <c r="D177" s="9" t="s">
        <v>288</v>
      </c>
      <c r="E177" s="9" t="s">
        <v>93</v>
      </c>
      <c r="F177" s="188">
        <v>36110</v>
      </c>
      <c r="G177" s="9" t="s">
        <v>1951</v>
      </c>
      <c r="H177" s="9" t="s">
        <v>31</v>
      </c>
      <c r="I177" s="9" t="s">
        <v>157</v>
      </c>
      <c r="J177" s="9" t="s">
        <v>29</v>
      </c>
      <c r="K177" s="9">
        <v>2016</v>
      </c>
      <c r="L177" s="9" t="s">
        <v>46</v>
      </c>
      <c r="Y177" s="9" t="s">
        <v>1184</v>
      </c>
      <c r="Z177" s="9" t="s">
        <v>1185</v>
      </c>
      <c r="AA177" s="9" t="s">
        <v>1186</v>
      </c>
      <c r="AB177" s="9" t="s">
        <v>1187</v>
      </c>
    </row>
    <row r="178" spans="1:28" ht="17.25" customHeight="1" x14ac:dyDescent="0.2">
      <c r="A178" s="9">
        <v>425283</v>
      </c>
      <c r="B178" s="9" t="s">
        <v>1952</v>
      </c>
      <c r="C178" s="9" t="s">
        <v>490</v>
      </c>
      <c r="D178" s="9" t="s">
        <v>1953</v>
      </c>
      <c r="E178" s="9" t="s">
        <v>92</v>
      </c>
      <c r="F178" s="188">
        <v>36190</v>
      </c>
      <c r="G178" s="9" t="s">
        <v>34</v>
      </c>
      <c r="H178" s="9" t="s">
        <v>31</v>
      </c>
      <c r="I178" s="9" t="s">
        <v>157</v>
      </c>
      <c r="J178" s="9" t="s">
        <v>29</v>
      </c>
      <c r="K178" s="9">
        <v>2016</v>
      </c>
      <c r="L178" s="9" t="s">
        <v>34</v>
      </c>
      <c r="Y178" s="9" t="s">
        <v>1184</v>
      </c>
      <c r="Z178" s="9" t="s">
        <v>1185</v>
      </c>
      <c r="AA178" s="9" t="s">
        <v>1186</v>
      </c>
      <c r="AB178" s="9" t="s">
        <v>1187</v>
      </c>
    </row>
    <row r="179" spans="1:28" ht="17.25" customHeight="1" x14ac:dyDescent="0.2">
      <c r="A179" s="9">
        <v>425323</v>
      </c>
      <c r="B179" s="9" t="s">
        <v>1954</v>
      </c>
      <c r="C179" s="9" t="s">
        <v>1955</v>
      </c>
      <c r="D179" s="9" t="s">
        <v>497</v>
      </c>
      <c r="E179" s="9" t="s">
        <v>92</v>
      </c>
      <c r="F179" s="188">
        <v>35431</v>
      </c>
      <c r="G179" s="9" t="s">
        <v>34</v>
      </c>
      <c r="H179" s="9" t="s">
        <v>31</v>
      </c>
      <c r="I179" s="9" t="s">
        <v>157</v>
      </c>
      <c r="J179" s="9" t="s">
        <v>32</v>
      </c>
      <c r="K179" s="9">
        <v>2015</v>
      </c>
      <c r="L179" s="9" t="s">
        <v>34</v>
      </c>
      <c r="Y179" s="9" t="s">
        <v>1184</v>
      </c>
      <c r="Z179" s="9" t="s">
        <v>1185</v>
      </c>
      <c r="AA179" s="9" t="s">
        <v>1186</v>
      </c>
      <c r="AB179" s="9" t="s">
        <v>1187</v>
      </c>
    </row>
    <row r="180" spans="1:28" ht="17.25" customHeight="1" x14ac:dyDescent="0.2">
      <c r="A180" s="9">
        <v>425395</v>
      </c>
      <c r="B180" s="9" t="s">
        <v>1956</v>
      </c>
      <c r="C180" s="9" t="s">
        <v>270</v>
      </c>
      <c r="D180" s="9" t="s">
        <v>1957</v>
      </c>
      <c r="E180" s="9" t="s">
        <v>92</v>
      </c>
      <c r="F180" s="188">
        <v>35185</v>
      </c>
      <c r="G180" s="9" t="s">
        <v>34</v>
      </c>
      <c r="H180" s="9" t="s">
        <v>31</v>
      </c>
      <c r="I180" s="9" t="s">
        <v>157</v>
      </c>
      <c r="J180" s="9" t="s">
        <v>29</v>
      </c>
      <c r="K180" s="9">
        <v>2014</v>
      </c>
      <c r="L180" s="9" t="s">
        <v>34</v>
      </c>
      <c r="Y180" s="9" t="s">
        <v>1184</v>
      </c>
      <c r="Z180" s="9" t="s">
        <v>1185</v>
      </c>
      <c r="AA180" s="9" t="s">
        <v>1186</v>
      </c>
      <c r="AB180" s="9" t="s">
        <v>1187</v>
      </c>
    </row>
    <row r="181" spans="1:28" ht="17.25" customHeight="1" x14ac:dyDescent="0.2">
      <c r="A181" s="9">
        <v>425961</v>
      </c>
      <c r="B181" s="9" t="s">
        <v>1958</v>
      </c>
      <c r="C181" s="9" t="s">
        <v>313</v>
      </c>
      <c r="D181" s="9" t="s">
        <v>304</v>
      </c>
      <c r="E181" s="9" t="s">
        <v>93</v>
      </c>
      <c r="F181" s="188">
        <v>35071</v>
      </c>
      <c r="G181" s="9" t="s">
        <v>34</v>
      </c>
      <c r="H181" s="9" t="s">
        <v>31</v>
      </c>
      <c r="I181" s="9" t="s">
        <v>157</v>
      </c>
      <c r="J181" s="9" t="s">
        <v>32</v>
      </c>
      <c r="K181" s="9">
        <v>2014</v>
      </c>
      <c r="L181" s="9" t="s">
        <v>34</v>
      </c>
      <c r="Y181" s="9" t="s">
        <v>1184</v>
      </c>
      <c r="Z181" s="9" t="s">
        <v>1185</v>
      </c>
      <c r="AA181" s="9" t="s">
        <v>1186</v>
      </c>
      <c r="AB181" s="9" t="s">
        <v>1187</v>
      </c>
    </row>
    <row r="182" spans="1:28" ht="17.25" customHeight="1" x14ac:dyDescent="0.2">
      <c r="A182" s="9">
        <v>426116</v>
      </c>
      <c r="B182" s="9" t="s">
        <v>1959</v>
      </c>
      <c r="C182" s="9" t="s">
        <v>270</v>
      </c>
      <c r="D182" s="9" t="s">
        <v>593</v>
      </c>
      <c r="E182" s="9" t="s">
        <v>92</v>
      </c>
      <c r="H182" s="9" t="s">
        <v>31</v>
      </c>
      <c r="I182" s="9" t="s">
        <v>157</v>
      </c>
      <c r="J182" s="9" t="s">
        <v>32</v>
      </c>
      <c r="K182" s="9">
        <v>2019</v>
      </c>
      <c r="L182" s="9" t="s">
        <v>34</v>
      </c>
      <c r="Y182" s="9" t="s">
        <v>1184</v>
      </c>
      <c r="Z182" s="9" t="s">
        <v>1185</v>
      </c>
      <c r="AA182" s="9" t="s">
        <v>1186</v>
      </c>
      <c r="AB182" s="9" t="s">
        <v>1187</v>
      </c>
    </row>
    <row r="183" spans="1:28" ht="17.25" customHeight="1" x14ac:dyDescent="0.2">
      <c r="A183" s="9">
        <v>426194</v>
      </c>
      <c r="B183" s="9" t="s">
        <v>1960</v>
      </c>
      <c r="C183" s="9" t="s">
        <v>650</v>
      </c>
      <c r="D183" s="9" t="s">
        <v>630</v>
      </c>
      <c r="E183" s="9" t="s">
        <v>93</v>
      </c>
      <c r="F183" s="188">
        <v>35901</v>
      </c>
      <c r="G183" s="9" t="s">
        <v>86</v>
      </c>
      <c r="H183" s="9" t="s">
        <v>31</v>
      </c>
      <c r="I183" s="9" t="s">
        <v>157</v>
      </c>
      <c r="J183" s="9" t="s">
        <v>29</v>
      </c>
      <c r="K183" s="9">
        <v>2017</v>
      </c>
      <c r="L183" s="9" t="s">
        <v>86</v>
      </c>
      <c r="Y183" s="9" t="s">
        <v>1184</v>
      </c>
      <c r="Z183" s="9" t="s">
        <v>1185</v>
      </c>
      <c r="AA183" s="9" t="s">
        <v>1186</v>
      </c>
      <c r="AB183" s="9" t="s">
        <v>1187</v>
      </c>
    </row>
    <row r="184" spans="1:28" ht="17.25" customHeight="1" x14ac:dyDescent="0.2">
      <c r="A184" s="9">
        <v>426362</v>
      </c>
      <c r="B184" s="9" t="s">
        <v>746</v>
      </c>
      <c r="C184" s="9" t="s">
        <v>326</v>
      </c>
      <c r="D184" s="9" t="s">
        <v>461</v>
      </c>
      <c r="E184" s="9" t="s">
        <v>92</v>
      </c>
      <c r="F184" s="188">
        <v>35186</v>
      </c>
      <c r="H184" s="9" t="s">
        <v>31</v>
      </c>
      <c r="I184" s="9" t="s">
        <v>157</v>
      </c>
      <c r="J184" s="9" t="s">
        <v>29</v>
      </c>
      <c r="K184" s="9">
        <v>2015</v>
      </c>
      <c r="L184" s="9" t="s">
        <v>34</v>
      </c>
      <c r="Y184" s="9" t="s">
        <v>1184</v>
      </c>
      <c r="Z184" s="9" t="s">
        <v>1185</v>
      </c>
      <c r="AA184" s="9" t="s">
        <v>1186</v>
      </c>
      <c r="AB184" s="9" t="s">
        <v>1187</v>
      </c>
    </row>
    <row r="185" spans="1:28" ht="17.25" customHeight="1" x14ac:dyDescent="0.2">
      <c r="A185" s="9">
        <v>426381</v>
      </c>
      <c r="B185" s="9" t="s">
        <v>1961</v>
      </c>
      <c r="C185" s="9" t="s">
        <v>294</v>
      </c>
      <c r="D185" s="9" t="s">
        <v>475</v>
      </c>
      <c r="E185" s="9" t="s">
        <v>92</v>
      </c>
      <c r="H185" s="9" t="s">
        <v>31</v>
      </c>
      <c r="I185" s="9" t="s">
        <v>157</v>
      </c>
      <c r="J185" s="9" t="s">
        <v>29</v>
      </c>
      <c r="K185" s="9">
        <v>2017</v>
      </c>
      <c r="L185" s="9" t="s">
        <v>34</v>
      </c>
      <c r="Y185" s="9" t="s">
        <v>1184</v>
      </c>
      <c r="Z185" s="9" t="s">
        <v>1185</v>
      </c>
      <c r="AA185" s="9" t="s">
        <v>1186</v>
      </c>
      <c r="AB185" s="9" t="s">
        <v>1187</v>
      </c>
    </row>
    <row r="186" spans="1:28" ht="17.25" customHeight="1" x14ac:dyDescent="0.2">
      <c r="A186" s="9">
        <v>426447</v>
      </c>
      <c r="B186" s="9" t="s">
        <v>1962</v>
      </c>
      <c r="C186" s="9" t="s">
        <v>433</v>
      </c>
      <c r="D186" s="9" t="s">
        <v>280</v>
      </c>
      <c r="E186" s="9" t="s">
        <v>92</v>
      </c>
      <c r="F186" s="188">
        <v>35594</v>
      </c>
      <c r="G186" s="9" t="s">
        <v>34</v>
      </c>
      <c r="H186" s="9" t="s">
        <v>31</v>
      </c>
      <c r="I186" s="9" t="s">
        <v>157</v>
      </c>
      <c r="J186" s="9" t="s">
        <v>29</v>
      </c>
      <c r="K186" s="9">
        <v>2015</v>
      </c>
      <c r="L186" s="9" t="s">
        <v>46</v>
      </c>
      <c r="Y186" s="9" t="s">
        <v>1184</v>
      </c>
      <c r="Z186" s="9" t="s">
        <v>1185</v>
      </c>
      <c r="AA186" s="9" t="s">
        <v>1186</v>
      </c>
      <c r="AB186" s="9" t="s">
        <v>1187</v>
      </c>
    </row>
    <row r="187" spans="1:28" ht="17.25" customHeight="1" x14ac:dyDescent="0.2">
      <c r="A187" s="9">
        <v>426623</v>
      </c>
      <c r="B187" s="9" t="s">
        <v>1963</v>
      </c>
      <c r="C187" s="9" t="s">
        <v>730</v>
      </c>
      <c r="D187" s="9" t="s">
        <v>1964</v>
      </c>
      <c r="E187" s="9" t="s">
        <v>92</v>
      </c>
      <c r="F187" s="188" t="s">
        <v>1459</v>
      </c>
      <c r="G187" s="9" t="s">
        <v>34</v>
      </c>
      <c r="H187" s="9" t="s">
        <v>31</v>
      </c>
      <c r="I187" s="9" t="s">
        <v>157</v>
      </c>
      <c r="J187" s="9" t="s">
        <v>29</v>
      </c>
      <c r="K187" s="9">
        <v>2017</v>
      </c>
      <c r="L187" s="9" t="s">
        <v>89</v>
      </c>
      <c r="Y187" s="9" t="s">
        <v>1184</v>
      </c>
      <c r="Z187" s="9" t="s">
        <v>1185</v>
      </c>
      <c r="AA187" s="9" t="s">
        <v>1186</v>
      </c>
      <c r="AB187" s="9" t="s">
        <v>1187</v>
      </c>
    </row>
    <row r="188" spans="1:28" ht="17.25" customHeight="1" x14ac:dyDescent="0.2">
      <c r="A188" s="9">
        <v>426790</v>
      </c>
      <c r="B188" s="9" t="s">
        <v>1965</v>
      </c>
      <c r="C188" s="9" t="s">
        <v>350</v>
      </c>
      <c r="D188" s="9" t="s">
        <v>1966</v>
      </c>
      <c r="E188" s="9" t="s">
        <v>92</v>
      </c>
      <c r="F188" s="188">
        <v>36592</v>
      </c>
      <c r="G188" s="9" t="s">
        <v>34</v>
      </c>
      <c r="H188" s="9" t="s">
        <v>31</v>
      </c>
      <c r="I188" s="9" t="s">
        <v>157</v>
      </c>
      <c r="J188" s="9" t="s">
        <v>29</v>
      </c>
      <c r="K188" s="9">
        <v>2017</v>
      </c>
      <c r="L188" s="9" t="s">
        <v>46</v>
      </c>
      <c r="Y188" s="9" t="s">
        <v>1184</v>
      </c>
      <c r="Z188" s="9" t="s">
        <v>1185</v>
      </c>
      <c r="AA188" s="9" t="s">
        <v>1186</v>
      </c>
      <c r="AB188" s="9" t="s">
        <v>1187</v>
      </c>
    </row>
    <row r="189" spans="1:28" ht="17.25" customHeight="1" x14ac:dyDescent="0.2">
      <c r="A189" s="9">
        <v>427118</v>
      </c>
      <c r="B189" s="9" t="s">
        <v>1967</v>
      </c>
      <c r="C189" s="9" t="s">
        <v>767</v>
      </c>
      <c r="D189" s="9" t="s">
        <v>376</v>
      </c>
      <c r="E189" s="9" t="s">
        <v>92</v>
      </c>
      <c r="F189" s="188">
        <v>35796</v>
      </c>
      <c r="G189" s="9" t="s">
        <v>460</v>
      </c>
      <c r="H189" s="9" t="s">
        <v>31</v>
      </c>
      <c r="I189" s="9" t="s">
        <v>157</v>
      </c>
      <c r="J189" s="9" t="s">
        <v>32</v>
      </c>
      <c r="K189" s="9">
        <v>2016</v>
      </c>
      <c r="L189" s="9" t="s">
        <v>34</v>
      </c>
      <c r="Y189" s="9" t="s">
        <v>1184</v>
      </c>
      <c r="Z189" s="9" t="s">
        <v>1185</v>
      </c>
      <c r="AA189" s="9" t="s">
        <v>1186</v>
      </c>
      <c r="AB189" s="9" t="s">
        <v>1187</v>
      </c>
    </row>
    <row r="190" spans="1:28" ht="17.25" customHeight="1" x14ac:dyDescent="0.2">
      <c r="A190" s="9">
        <v>427139</v>
      </c>
      <c r="B190" s="9" t="s">
        <v>1968</v>
      </c>
      <c r="C190" s="9" t="s">
        <v>285</v>
      </c>
      <c r="D190" s="9" t="s">
        <v>419</v>
      </c>
      <c r="E190" s="9" t="s">
        <v>92</v>
      </c>
      <c r="F190" s="188">
        <v>36165</v>
      </c>
      <c r="G190" s="9" t="s">
        <v>1078</v>
      </c>
      <c r="H190" s="9" t="s">
        <v>31</v>
      </c>
      <c r="I190" s="9" t="s">
        <v>157</v>
      </c>
      <c r="J190" s="9" t="s">
        <v>29</v>
      </c>
      <c r="K190" s="9">
        <v>2017</v>
      </c>
      <c r="L190" s="9" t="s">
        <v>46</v>
      </c>
      <c r="Y190" s="9" t="s">
        <v>1184</v>
      </c>
      <c r="Z190" s="9" t="s">
        <v>1185</v>
      </c>
      <c r="AA190" s="9" t="s">
        <v>1186</v>
      </c>
      <c r="AB190" s="9" t="s">
        <v>1187</v>
      </c>
    </row>
    <row r="191" spans="1:28" ht="17.25" customHeight="1" x14ac:dyDescent="0.2">
      <c r="A191" s="9">
        <v>427144</v>
      </c>
      <c r="B191" s="9" t="s">
        <v>1969</v>
      </c>
      <c r="C191" s="9" t="s">
        <v>285</v>
      </c>
      <c r="D191" s="9" t="s">
        <v>612</v>
      </c>
      <c r="E191" s="9" t="s">
        <v>92</v>
      </c>
      <c r="F191" s="188">
        <v>27383</v>
      </c>
      <c r="G191" s="9" t="s">
        <v>34</v>
      </c>
      <c r="H191" s="9" t="s">
        <v>31</v>
      </c>
      <c r="I191" s="9" t="s">
        <v>157</v>
      </c>
      <c r="J191" s="9" t="s">
        <v>29</v>
      </c>
      <c r="K191" s="9">
        <v>1993</v>
      </c>
      <c r="L191" s="9" t="s">
        <v>34</v>
      </c>
      <c r="Y191" s="9" t="s">
        <v>1184</v>
      </c>
      <c r="Z191" s="9" t="s">
        <v>1185</v>
      </c>
      <c r="AA191" s="9" t="s">
        <v>1186</v>
      </c>
      <c r="AB191" s="9" t="s">
        <v>1187</v>
      </c>
    </row>
    <row r="192" spans="1:28" ht="17.25" customHeight="1" x14ac:dyDescent="0.2">
      <c r="A192" s="9">
        <v>427162</v>
      </c>
      <c r="B192" s="9" t="s">
        <v>1970</v>
      </c>
      <c r="C192" s="9" t="s">
        <v>391</v>
      </c>
      <c r="D192" s="9" t="s">
        <v>384</v>
      </c>
      <c r="E192" s="9" t="s">
        <v>93</v>
      </c>
      <c r="F192" s="188">
        <v>32874</v>
      </c>
      <c r="G192" s="9" t="s">
        <v>34</v>
      </c>
      <c r="H192" s="9" t="s">
        <v>31</v>
      </c>
      <c r="I192" s="9" t="s">
        <v>157</v>
      </c>
      <c r="J192" s="9" t="s">
        <v>29</v>
      </c>
      <c r="K192" s="9">
        <v>2007</v>
      </c>
      <c r="L192" s="9" t="s">
        <v>34</v>
      </c>
      <c r="Y192" s="9" t="s">
        <v>1184</v>
      </c>
      <c r="Z192" s="9" t="s">
        <v>1185</v>
      </c>
      <c r="AA192" s="9" t="s">
        <v>1186</v>
      </c>
      <c r="AB192" s="9" t="s">
        <v>1187</v>
      </c>
    </row>
    <row r="193" spans="1:28" ht="17.25" customHeight="1" x14ac:dyDescent="0.2">
      <c r="A193" s="9">
        <v>427178</v>
      </c>
      <c r="B193" s="9" t="s">
        <v>1971</v>
      </c>
      <c r="C193" s="9" t="s">
        <v>1972</v>
      </c>
      <c r="D193" s="9" t="s">
        <v>979</v>
      </c>
      <c r="E193" s="9" t="s">
        <v>92</v>
      </c>
      <c r="F193" s="188">
        <v>36600</v>
      </c>
      <c r="G193" s="9" t="s">
        <v>34</v>
      </c>
      <c r="H193" s="9" t="s">
        <v>31</v>
      </c>
      <c r="I193" s="9" t="s">
        <v>157</v>
      </c>
      <c r="J193" s="9" t="s">
        <v>29</v>
      </c>
      <c r="K193" s="9">
        <v>2018</v>
      </c>
      <c r="L193" s="9" t="s">
        <v>86</v>
      </c>
      <c r="Y193" s="9" t="s">
        <v>1184</v>
      </c>
      <c r="Z193" s="9" t="s">
        <v>1185</v>
      </c>
      <c r="AA193" s="9" t="s">
        <v>1186</v>
      </c>
      <c r="AB193" s="9" t="s">
        <v>1187</v>
      </c>
    </row>
    <row r="194" spans="1:28" ht="17.25" customHeight="1" x14ac:dyDescent="0.2">
      <c r="A194" s="9">
        <v>427180</v>
      </c>
      <c r="B194" s="9" t="s">
        <v>1973</v>
      </c>
      <c r="C194" s="9" t="s">
        <v>526</v>
      </c>
      <c r="D194" s="9" t="s">
        <v>1974</v>
      </c>
      <c r="E194" s="9" t="s">
        <v>283</v>
      </c>
      <c r="F194" s="188" t="s">
        <v>1975</v>
      </c>
      <c r="G194" s="9" t="s">
        <v>34</v>
      </c>
      <c r="H194" s="9" t="s">
        <v>31</v>
      </c>
      <c r="I194" s="9" t="s">
        <v>157</v>
      </c>
      <c r="J194" s="9" t="s">
        <v>32</v>
      </c>
      <c r="K194" s="9">
        <v>2018</v>
      </c>
      <c r="L194" s="9" t="s">
        <v>34</v>
      </c>
      <c r="Y194" s="9" t="s">
        <v>1184</v>
      </c>
      <c r="Z194" s="9" t="s">
        <v>1185</v>
      </c>
      <c r="AA194" s="9" t="s">
        <v>1186</v>
      </c>
      <c r="AB194" s="9" t="s">
        <v>1187</v>
      </c>
    </row>
    <row r="195" spans="1:28" ht="17.25" customHeight="1" x14ac:dyDescent="0.2">
      <c r="A195" s="9">
        <v>427192</v>
      </c>
      <c r="B195" s="9" t="s">
        <v>1976</v>
      </c>
      <c r="C195" s="9" t="s">
        <v>855</v>
      </c>
      <c r="D195" s="9" t="s">
        <v>379</v>
      </c>
      <c r="E195" s="9" t="s">
        <v>93</v>
      </c>
      <c r="F195" s="188">
        <v>30177</v>
      </c>
      <c r="G195" s="9" t="s">
        <v>1977</v>
      </c>
      <c r="H195" s="9" t="s">
        <v>31</v>
      </c>
      <c r="I195" s="9" t="s">
        <v>157</v>
      </c>
      <c r="J195" s="9" t="s">
        <v>32</v>
      </c>
      <c r="K195" s="9">
        <v>2002</v>
      </c>
      <c r="L195" s="9" t="s">
        <v>66</v>
      </c>
      <c r="Y195" s="9" t="s">
        <v>1184</v>
      </c>
      <c r="Z195" s="9" t="s">
        <v>1185</v>
      </c>
      <c r="AA195" s="9" t="s">
        <v>1186</v>
      </c>
      <c r="AB195" s="9" t="s">
        <v>1187</v>
      </c>
    </row>
    <row r="196" spans="1:28" ht="17.25" customHeight="1" x14ac:dyDescent="0.2">
      <c r="A196" s="9">
        <v>427222</v>
      </c>
      <c r="B196" s="9" t="s">
        <v>1978</v>
      </c>
      <c r="C196" s="9" t="s">
        <v>490</v>
      </c>
      <c r="D196" s="9" t="s">
        <v>357</v>
      </c>
      <c r="E196" s="9" t="s">
        <v>93</v>
      </c>
      <c r="F196" s="188">
        <v>36225</v>
      </c>
      <c r="G196" s="9" t="s">
        <v>1979</v>
      </c>
      <c r="H196" s="9" t="s">
        <v>31</v>
      </c>
      <c r="I196" s="9" t="s">
        <v>157</v>
      </c>
      <c r="J196" s="9" t="s">
        <v>32</v>
      </c>
      <c r="K196" s="9">
        <v>2018</v>
      </c>
      <c r="L196" s="9" t="s">
        <v>46</v>
      </c>
      <c r="Y196" s="9" t="s">
        <v>1184</v>
      </c>
      <c r="Z196" s="9" t="s">
        <v>1185</v>
      </c>
      <c r="AA196" s="9" t="s">
        <v>1186</v>
      </c>
      <c r="AB196" s="9" t="s">
        <v>1187</v>
      </c>
    </row>
    <row r="197" spans="1:28" ht="17.25" customHeight="1" x14ac:dyDescent="0.2">
      <c r="A197" s="9">
        <v>427263</v>
      </c>
      <c r="B197" s="9" t="s">
        <v>1980</v>
      </c>
      <c r="C197" s="9" t="s">
        <v>616</v>
      </c>
      <c r="D197" s="9" t="s">
        <v>498</v>
      </c>
      <c r="E197" s="9" t="s">
        <v>93</v>
      </c>
      <c r="F197" s="188">
        <v>32417</v>
      </c>
      <c r="G197" s="9" t="s">
        <v>34</v>
      </c>
      <c r="H197" s="9" t="s">
        <v>31</v>
      </c>
      <c r="I197" s="9" t="s">
        <v>157</v>
      </c>
      <c r="J197" s="9" t="s">
        <v>29</v>
      </c>
      <c r="K197" s="9">
        <v>2006</v>
      </c>
      <c r="L197" s="9" t="s">
        <v>34</v>
      </c>
      <c r="Y197" s="9" t="s">
        <v>1184</v>
      </c>
      <c r="Z197" s="9" t="s">
        <v>1185</v>
      </c>
      <c r="AA197" s="9" t="s">
        <v>1186</v>
      </c>
      <c r="AB197" s="9" t="s">
        <v>1187</v>
      </c>
    </row>
    <row r="198" spans="1:28" ht="17.25" customHeight="1" x14ac:dyDescent="0.2">
      <c r="A198" s="9">
        <v>427347</v>
      </c>
      <c r="B198" s="9" t="s">
        <v>1981</v>
      </c>
      <c r="C198" s="9" t="s">
        <v>307</v>
      </c>
      <c r="D198" s="9" t="s">
        <v>295</v>
      </c>
      <c r="E198" s="9" t="s">
        <v>93</v>
      </c>
      <c r="F198" s="188">
        <v>30317</v>
      </c>
      <c r="G198" s="9" t="s">
        <v>34</v>
      </c>
      <c r="H198" s="9" t="s">
        <v>31</v>
      </c>
      <c r="I198" s="9" t="s">
        <v>157</v>
      </c>
      <c r="J198" s="9" t="s">
        <v>32</v>
      </c>
      <c r="K198" s="9">
        <v>2000</v>
      </c>
      <c r="L198" s="9" t="s">
        <v>34</v>
      </c>
      <c r="Y198" s="9" t="s">
        <v>1184</v>
      </c>
      <c r="Z198" s="9" t="s">
        <v>1185</v>
      </c>
      <c r="AA198" s="9" t="s">
        <v>1186</v>
      </c>
      <c r="AB198" s="9" t="s">
        <v>1187</v>
      </c>
    </row>
    <row r="199" spans="1:28" ht="17.25" customHeight="1" x14ac:dyDescent="0.2">
      <c r="A199" s="9">
        <v>427376</v>
      </c>
      <c r="B199" s="9" t="s">
        <v>1982</v>
      </c>
      <c r="C199" s="9" t="s">
        <v>857</v>
      </c>
      <c r="D199" s="9" t="s">
        <v>328</v>
      </c>
      <c r="E199" s="9" t="s">
        <v>93</v>
      </c>
      <c r="F199" s="188">
        <v>36350</v>
      </c>
      <c r="G199" s="9" t="s">
        <v>34</v>
      </c>
      <c r="H199" s="9" t="s">
        <v>31</v>
      </c>
      <c r="I199" s="9" t="s">
        <v>157</v>
      </c>
      <c r="J199" s="9" t="s">
        <v>32</v>
      </c>
      <c r="K199" s="9">
        <v>2018</v>
      </c>
      <c r="L199" s="9" t="s">
        <v>34</v>
      </c>
      <c r="Y199" s="9" t="s">
        <v>1184</v>
      </c>
      <c r="Z199" s="9" t="s">
        <v>1185</v>
      </c>
      <c r="AA199" s="9" t="s">
        <v>1186</v>
      </c>
      <c r="AB199" s="9" t="s">
        <v>1187</v>
      </c>
    </row>
    <row r="200" spans="1:28" ht="17.25" customHeight="1" x14ac:dyDescent="0.2">
      <c r="A200" s="9">
        <v>427402</v>
      </c>
      <c r="B200" s="9" t="s">
        <v>1983</v>
      </c>
      <c r="C200" s="9" t="s">
        <v>332</v>
      </c>
      <c r="D200" s="9" t="s">
        <v>1984</v>
      </c>
      <c r="E200" s="9" t="s">
        <v>92</v>
      </c>
      <c r="F200" s="188">
        <v>36526</v>
      </c>
      <c r="G200" s="9" t="s">
        <v>674</v>
      </c>
      <c r="H200" s="9" t="s">
        <v>31</v>
      </c>
      <c r="I200" s="9" t="s">
        <v>157</v>
      </c>
      <c r="J200" s="9" t="s">
        <v>32</v>
      </c>
      <c r="K200" s="9">
        <v>2018</v>
      </c>
      <c r="L200" s="9" t="s">
        <v>56</v>
      </c>
      <c r="Y200" s="9" t="s">
        <v>1184</v>
      </c>
      <c r="Z200" s="9" t="s">
        <v>1185</v>
      </c>
      <c r="AA200" s="9" t="s">
        <v>1186</v>
      </c>
      <c r="AB200" s="9" t="s">
        <v>1187</v>
      </c>
    </row>
    <row r="201" spans="1:28" ht="17.25" customHeight="1" x14ac:dyDescent="0.2">
      <c r="A201" s="9">
        <v>427404</v>
      </c>
      <c r="B201" s="9" t="s">
        <v>1985</v>
      </c>
      <c r="C201" s="9" t="s">
        <v>387</v>
      </c>
      <c r="D201" s="9" t="s">
        <v>1986</v>
      </c>
      <c r="E201" s="9" t="s">
        <v>283</v>
      </c>
      <c r="H201" s="9" t="s">
        <v>35</v>
      </c>
      <c r="I201" s="9" t="s">
        <v>157</v>
      </c>
      <c r="J201" s="9" t="s">
        <v>32</v>
      </c>
      <c r="K201" s="9">
        <v>2018</v>
      </c>
      <c r="L201" s="9" t="s">
        <v>34</v>
      </c>
      <c r="Y201" s="9" t="s">
        <v>1184</v>
      </c>
      <c r="Z201" s="9" t="s">
        <v>1185</v>
      </c>
      <c r="AA201" s="9" t="s">
        <v>1186</v>
      </c>
      <c r="AB201" s="9" t="s">
        <v>1187</v>
      </c>
    </row>
    <row r="202" spans="1:28" ht="17.25" customHeight="1" x14ac:dyDescent="0.2">
      <c r="A202" s="9">
        <v>427407</v>
      </c>
      <c r="B202" s="9" t="s">
        <v>1987</v>
      </c>
      <c r="C202" s="9" t="s">
        <v>305</v>
      </c>
      <c r="D202" s="9" t="s">
        <v>365</v>
      </c>
      <c r="E202" s="9" t="s">
        <v>93</v>
      </c>
      <c r="F202" s="188">
        <v>36540</v>
      </c>
      <c r="G202" s="9" t="s">
        <v>34</v>
      </c>
      <c r="H202" s="9" t="s">
        <v>31</v>
      </c>
      <c r="I202" s="9" t="s">
        <v>157</v>
      </c>
      <c r="J202" s="9" t="s">
        <v>32</v>
      </c>
      <c r="K202" s="9">
        <v>2018</v>
      </c>
      <c r="L202" s="9" t="s">
        <v>34</v>
      </c>
      <c r="Y202" s="9" t="s">
        <v>1184</v>
      </c>
      <c r="Z202" s="9" t="s">
        <v>1185</v>
      </c>
      <c r="AA202" s="9" t="s">
        <v>1186</v>
      </c>
      <c r="AB202" s="9" t="s">
        <v>1187</v>
      </c>
    </row>
    <row r="203" spans="1:28" ht="17.25" customHeight="1" x14ac:dyDescent="0.2">
      <c r="A203" s="9">
        <v>427412</v>
      </c>
      <c r="B203" s="9" t="s">
        <v>1988</v>
      </c>
      <c r="C203" s="9" t="s">
        <v>303</v>
      </c>
      <c r="D203" s="9" t="s">
        <v>635</v>
      </c>
      <c r="E203" s="9" t="s">
        <v>93</v>
      </c>
      <c r="F203" s="188">
        <v>37165</v>
      </c>
      <c r="G203" s="9" t="s">
        <v>34</v>
      </c>
      <c r="H203" s="9" t="s">
        <v>31</v>
      </c>
      <c r="I203" s="9" t="s">
        <v>157</v>
      </c>
      <c r="J203" s="9" t="s">
        <v>29</v>
      </c>
      <c r="K203" s="9">
        <v>2018</v>
      </c>
      <c r="L203" s="9" t="s">
        <v>34</v>
      </c>
      <c r="Y203" s="9" t="s">
        <v>1184</v>
      </c>
      <c r="Z203" s="9" t="s">
        <v>1185</v>
      </c>
      <c r="AA203" s="9" t="s">
        <v>1186</v>
      </c>
      <c r="AB203" s="9" t="s">
        <v>1187</v>
      </c>
    </row>
    <row r="204" spans="1:28" ht="17.25" customHeight="1" x14ac:dyDescent="0.2">
      <c r="A204" s="9">
        <v>427495</v>
      </c>
      <c r="B204" s="9" t="s">
        <v>1989</v>
      </c>
      <c r="C204" s="9" t="s">
        <v>1990</v>
      </c>
      <c r="D204" s="9" t="s">
        <v>300</v>
      </c>
      <c r="E204" s="9" t="s">
        <v>92</v>
      </c>
      <c r="F204" s="188">
        <v>36892</v>
      </c>
      <c r="G204" s="9" t="s">
        <v>751</v>
      </c>
      <c r="H204" s="9" t="s">
        <v>31</v>
      </c>
      <c r="I204" s="9" t="s">
        <v>157</v>
      </c>
      <c r="J204" s="9" t="s">
        <v>32</v>
      </c>
      <c r="K204" s="9">
        <v>2018</v>
      </c>
      <c r="L204" s="9" t="s">
        <v>46</v>
      </c>
      <c r="Y204" s="9" t="s">
        <v>1184</v>
      </c>
      <c r="Z204" s="9" t="s">
        <v>1185</v>
      </c>
      <c r="AA204" s="9" t="s">
        <v>1186</v>
      </c>
      <c r="AB204" s="9" t="s">
        <v>1187</v>
      </c>
    </row>
    <row r="205" spans="1:28" ht="17.25" customHeight="1" x14ac:dyDescent="0.2">
      <c r="A205" s="9">
        <v>427522</v>
      </c>
      <c r="B205" s="9" t="s">
        <v>1991</v>
      </c>
      <c r="C205" s="9" t="s">
        <v>432</v>
      </c>
      <c r="D205" s="9" t="s">
        <v>488</v>
      </c>
      <c r="E205" s="9" t="s">
        <v>92</v>
      </c>
      <c r="F205" s="188">
        <v>36692</v>
      </c>
      <c r="G205" s="9" t="s">
        <v>1992</v>
      </c>
      <c r="H205" s="9" t="s">
        <v>31</v>
      </c>
      <c r="I205" s="9" t="s">
        <v>157</v>
      </c>
      <c r="J205" s="9" t="s">
        <v>29</v>
      </c>
      <c r="K205" s="9">
        <v>2018</v>
      </c>
      <c r="L205" s="9" t="s">
        <v>46</v>
      </c>
      <c r="Y205" s="9" t="s">
        <v>1184</v>
      </c>
      <c r="Z205" s="9" t="s">
        <v>1185</v>
      </c>
      <c r="AA205" s="9" t="s">
        <v>1186</v>
      </c>
      <c r="AB205" s="9" t="s">
        <v>1187</v>
      </c>
    </row>
    <row r="206" spans="1:28" ht="17.25" customHeight="1" x14ac:dyDescent="0.2">
      <c r="A206" s="9">
        <v>427530</v>
      </c>
      <c r="B206" s="9" t="s">
        <v>1993</v>
      </c>
      <c r="C206" s="9" t="s">
        <v>266</v>
      </c>
      <c r="D206" s="9" t="s">
        <v>379</v>
      </c>
      <c r="E206" s="9" t="s">
        <v>93</v>
      </c>
      <c r="F206" s="188" t="s">
        <v>1994</v>
      </c>
      <c r="G206" s="9" t="s">
        <v>1034</v>
      </c>
      <c r="H206" s="9" t="s">
        <v>31</v>
      </c>
      <c r="I206" s="9" t="s">
        <v>157</v>
      </c>
      <c r="J206" s="9" t="s">
        <v>32</v>
      </c>
      <c r="K206" s="9">
        <v>2018</v>
      </c>
      <c r="L206" s="9" t="s">
        <v>46</v>
      </c>
      <c r="Y206" s="9" t="s">
        <v>1184</v>
      </c>
      <c r="Z206" s="9" t="s">
        <v>1185</v>
      </c>
      <c r="AA206" s="9" t="s">
        <v>1186</v>
      </c>
      <c r="AB206" s="9" t="s">
        <v>1187</v>
      </c>
    </row>
    <row r="207" spans="1:28" ht="17.25" customHeight="1" x14ac:dyDescent="0.2">
      <c r="A207" s="9">
        <v>427674</v>
      </c>
      <c r="B207" s="9" t="s">
        <v>1995</v>
      </c>
      <c r="C207" s="9" t="s">
        <v>959</v>
      </c>
      <c r="D207" s="9" t="s">
        <v>1996</v>
      </c>
      <c r="E207" s="9" t="s">
        <v>283</v>
      </c>
      <c r="H207" s="9" t="s">
        <v>31</v>
      </c>
      <c r="I207" s="9" t="s">
        <v>157</v>
      </c>
      <c r="J207" s="9" t="s">
        <v>29</v>
      </c>
      <c r="K207" s="9">
        <v>2018</v>
      </c>
      <c r="L207" s="9" t="s">
        <v>46</v>
      </c>
      <c r="Y207" s="9" t="s">
        <v>1184</v>
      </c>
      <c r="Z207" s="9" t="s">
        <v>1185</v>
      </c>
      <c r="AA207" s="9" t="s">
        <v>1186</v>
      </c>
      <c r="AB207" s="9" t="s">
        <v>1187</v>
      </c>
    </row>
    <row r="208" spans="1:28" ht="17.25" customHeight="1" x14ac:dyDescent="0.2">
      <c r="A208" s="9">
        <v>427702</v>
      </c>
      <c r="B208" s="9" t="s">
        <v>1997</v>
      </c>
      <c r="C208" s="9" t="s">
        <v>1064</v>
      </c>
      <c r="D208" s="9" t="s">
        <v>996</v>
      </c>
      <c r="E208" s="9" t="s">
        <v>93</v>
      </c>
      <c r="F208" s="188">
        <v>36892</v>
      </c>
      <c r="G208" s="9" t="s">
        <v>34</v>
      </c>
      <c r="H208" s="9" t="s">
        <v>44</v>
      </c>
      <c r="I208" s="9" t="s">
        <v>157</v>
      </c>
      <c r="J208" s="9" t="s">
        <v>32</v>
      </c>
      <c r="K208" s="9">
        <v>2018</v>
      </c>
      <c r="L208" s="9" t="s">
        <v>34</v>
      </c>
      <c r="Y208" s="9" t="s">
        <v>1184</v>
      </c>
      <c r="Z208" s="9" t="s">
        <v>1185</v>
      </c>
      <c r="AA208" s="9" t="s">
        <v>1186</v>
      </c>
      <c r="AB208" s="9" t="s">
        <v>1187</v>
      </c>
    </row>
    <row r="209" spans="1:28" ht="17.25" customHeight="1" x14ac:dyDescent="0.2">
      <c r="A209" s="9">
        <v>427724</v>
      </c>
      <c r="B209" s="9" t="s">
        <v>1998</v>
      </c>
      <c r="C209" s="9" t="s">
        <v>644</v>
      </c>
      <c r="D209" s="9" t="s">
        <v>539</v>
      </c>
      <c r="E209" s="9" t="s">
        <v>93</v>
      </c>
      <c r="F209" s="188">
        <v>36502</v>
      </c>
      <c r="G209" s="9" t="s">
        <v>34</v>
      </c>
      <c r="H209" s="9" t="s">
        <v>31</v>
      </c>
      <c r="I209" s="9" t="s">
        <v>157</v>
      </c>
      <c r="J209" s="9" t="s">
        <v>32</v>
      </c>
      <c r="K209" s="9">
        <v>2018</v>
      </c>
      <c r="L209" s="9" t="s">
        <v>34</v>
      </c>
      <c r="Y209" s="9" t="s">
        <v>1184</v>
      </c>
      <c r="Z209" s="9" t="s">
        <v>1185</v>
      </c>
      <c r="AA209" s="9" t="s">
        <v>1186</v>
      </c>
      <c r="AB209" s="9" t="s">
        <v>1187</v>
      </c>
    </row>
    <row r="210" spans="1:28" ht="17.25" customHeight="1" x14ac:dyDescent="0.2">
      <c r="A210" s="9">
        <v>424410</v>
      </c>
      <c r="B210" s="9" t="s">
        <v>1999</v>
      </c>
      <c r="C210" s="9" t="s">
        <v>2000</v>
      </c>
      <c r="D210" s="9" t="s">
        <v>309</v>
      </c>
      <c r="E210" s="9" t="s">
        <v>93</v>
      </c>
      <c r="F210" s="188">
        <v>32166</v>
      </c>
      <c r="G210" s="9" t="s">
        <v>34</v>
      </c>
      <c r="H210" s="9" t="s">
        <v>31</v>
      </c>
      <c r="I210" s="9" t="s">
        <v>157</v>
      </c>
      <c r="J210" s="9" t="s">
        <v>29</v>
      </c>
      <c r="K210" s="9">
        <v>2006</v>
      </c>
      <c r="L210" s="9" t="s">
        <v>34</v>
      </c>
      <c r="N210" s="9">
        <v>497</v>
      </c>
      <c r="O210" s="188">
        <v>44581.438842592594</v>
      </c>
      <c r="P210" s="9">
        <v>45000</v>
      </c>
      <c r="Y210" s="9" t="s">
        <v>2001</v>
      </c>
      <c r="Z210" s="9" t="s">
        <v>2002</v>
      </c>
      <c r="AA210" s="9" t="s">
        <v>2003</v>
      </c>
      <c r="AB210" s="9" t="s">
        <v>1098</v>
      </c>
    </row>
    <row r="211" spans="1:28" ht="17.25" customHeight="1" x14ac:dyDescent="0.2">
      <c r="A211" s="9">
        <v>424412</v>
      </c>
      <c r="B211" s="9" t="s">
        <v>2004</v>
      </c>
      <c r="C211" s="9" t="s">
        <v>266</v>
      </c>
      <c r="D211" s="9" t="s">
        <v>459</v>
      </c>
      <c r="E211" s="9" t="s">
        <v>93</v>
      </c>
      <c r="F211" s="188">
        <v>35796</v>
      </c>
      <c r="G211" s="9" t="s">
        <v>460</v>
      </c>
      <c r="H211" s="9" t="s">
        <v>31</v>
      </c>
      <c r="I211" s="9" t="s">
        <v>157</v>
      </c>
      <c r="J211" s="9" t="s">
        <v>29</v>
      </c>
      <c r="K211" s="9">
        <v>2016</v>
      </c>
      <c r="L211" s="9" t="s">
        <v>381</v>
      </c>
      <c r="N211" s="9">
        <v>933</v>
      </c>
      <c r="O211" s="188">
        <v>44599.43650462963</v>
      </c>
      <c r="P211" s="9">
        <v>16000</v>
      </c>
      <c r="Y211" s="9" t="s">
        <v>2005</v>
      </c>
      <c r="Z211" s="9" t="s">
        <v>2006</v>
      </c>
      <c r="AA211" s="9" t="s">
        <v>2007</v>
      </c>
      <c r="AB211" s="9" t="s">
        <v>2008</v>
      </c>
    </row>
    <row r="212" spans="1:28" ht="17.25" customHeight="1" x14ac:dyDescent="0.2">
      <c r="A212" s="9">
        <v>422557</v>
      </c>
      <c r="B212" s="9" t="s">
        <v>2009</v>
      </c>
      <c r="C212" s="9" t="s">
        <v>285</v>
      </c>
      <c r="D212" s="9" t="s">
        <v>376</v>
      </c>
      <c r="E212" s="9" t="s">
        <v>92</v>
      </c>
      <c r="F212" s="188">
        <v>35796</v>
      </c>
      <c r="G212" s="9" t="s">
        <v>34</v>
      </c>
      <c r="H212" s="9" t="s">
        <v>31</v>
      </c>
      <c r="I212" s="9" t="s">
        <v>157</v>
      </c>
      <c r="J212" s="9" t="s">
        <v>32</v>
      </c>
      <c r="K212" s="9">
        <v>2016</v>
      </c>
      <c r="L212" s="9" t="s">
        <v>89</v>
      </c>
      <c r="Y212" s="9" t="s">
        <v>2010</v>
      </c>
      <c r="Z212" s="9" t="s">
        <v>1141</v>
      </c>
      <c r="AA212" s="9" t="s">
        <v>2011</v>
      </c>
      <c r="AB212" s="9" t="s">
        <v>1090</v>
      </c>
    </row>
    <row r="213" spans="1:28" ht="17.25" customHeight="1" x14ac:dyDescent="0.2">
      <c r="A213" s="9">
        <v>420602</v>
      </c>
      <c r="B213" s="9" t="s">
        <v>2012</v>
      </c>
      <c r="C213" s="9" t="s">
        <v>449</v>
      </c>
      <c r="D213" s="9" t="s">
        <v>2013</v>
      </c>
      <c r="E213" s="9" t="s">
        <v>92</v>
      </c>
      <c r="F213" s="188">
        <v>35796</v>
      </c>
      <c r="G213" s="9" t="s">
        <v>46</v>
      </c>
      <c r="H213" s="9" t="s">
        <v>31</v>
      </c>
      <c r="I213" s="9" t="s">
        <v>157</v>
      </c>
      <c r="J213" s="9" t="s">
        <v>32</v>
      </c>
      <c r="K213" s="9">
        <v>2015</v>
      </c>
      <c r="L213" s="9" t="s">
        <v>46</v>
      </c>
      <c r="N213" s="9">
        <v>475</v>
      </c>
      <c r="O213" s="188">
        <v>44580.51667824074</v>
      </c>
      <c r="P213" s="9">
        <v>16000</v>
      </c>
      <c r="Y213" s="9" t="s">
        <v>2014</v>
      </c>
      <c r="Z213" s="9" t="s">
        <v>1193</v>
      </c>
      <c r="AA213" s="9" t="s">
        <v>2015</v>
      </c>
      <c r="AB213" s="9" t="s">
        <v>1098</v>
      </c>
    </row>
    <row r="214" spans="1:28" ht="17.25" customHeight="1" x14ac:dyDescent="0.2">
      <c r="A214" s="9">
        <v>420584</v>
      </c>
      <c r="B214" s="9" t="s">
        <v>2016</v>
      </c>
      <c r="C214" s="9" t="s">
        <v>285</v>
      </c>
      <c r="D214" s="9" t="s">
        <v>352</v>
      </c>
      <c r="E214" s="9" t="s">
        <v>92</v>
      </c>
      <c r="F214" s="188">
        <v>35431</v>
      </c>
      <c r="G214" s="9" t="s">
        <v>581</v>
      </c>
      <c r="H214" s="9" t="s">
        <v>31</v>
      </c>
      <c r="I214" s="9" t="s">
        <v>157</v>
      </c>
      <c r="J214" s="9" t="s">
        <v>32</v>
      </c>
      <c r="K214" s="9">
        <v>2014</v>
      </c>
      <c r="L214" s="9" t="s">
        <v>46</v>
      </c>
      <c r="Y214" s="9" t="s">
        <v>2017</v>
      </c>
      <c r="Z214" s="9" t="s">
        <v>1101</v>
      </c>
      <c r="AA214" s="9" t="s">
        <v>1194</v>
      </c>
      <c r="AB214" s="9" t="s">
        <v>1102</v>
      </c>
    </row>
    <row r="215" spans="1:28" ht="17.25" customHeight="1" x14ac:dyDescent="0.2">
      <c r="A215" s="9">
        <v>420580</v>
      </c>
      <c r="B215" s="9" t="s">
        <v>2018</v>
      </c>
      <c r="C215" s="9" t="s">
        <v>306</v>
      </c>
      <c r="D215" s="9" t="s">
        <v>288</v>
      </c>
      <c r="E215" s="9" t="s">
        <v>92</v>
      </c>
      <c r="F215" s="188">
        <v>35796</v>
      </c>
      <c r="G215" s="9" t="s">
        <v>34</v>
      </c>
      <c r="H215" s="9" t="s">
        <v>31</v>
      </c>
      <c r="I215" s="9" t="s">
        <v>157</v>
      </c>
      <c r="J215" s="9" t="s">
        <v>29</v>
      </c>
      <c r="K215" s="9">
        <v>2016</v>
      </c>
      <c r="L215" s="9" t="s">
        <v>34</v>
      </c>
      <c r="N215" s="9">
        <v>1219</v>
      </c>
      <c r="O215" s="188">
        <v>44609.414826388886</v>
      </c>
      <c r="P215" s="9">
        <v>47000</v>
      </c>
      <c r="Y215" s="9" t="s">
        <v>2019</v>
      </c>
      <c r="Z215" s="9" t="s">
        <v>2020</v>
      </c>
      <c r="AA215" s="9" t="s">
        <v>1154</v>
      </c>
      <c r="AB215" s="9" t="s">
        <v>1102</v>
      </c>
    </row>
    <row r="216" spans="1:28" ht="17.25" customHeight="1" x14ac:dyDescent="0.2">
      <c r="A216" s="9">
        <v>419179</v>
      </c>
      <c r="B216" s="9" t="s">
        <v>2021</v>
      </c>
      <c r="C216" s="9" t="s">
        <v>285</v>
      </c>
      <c r="D216" s="9" t="s">
        <v>369</v>
      </c>
      <c r="E216" s="9" t="s">
        <v>92</v>
      </c>
      <c r="F216" s="188">
        <v>35629</v>
      </c>
      <c r="G216" s="9" t="s">
        <v>34</v>
      </c>
      <c r="H216" s="9" t="s">
        <v>35</v>
      </c>
      <c r="I216" s="9" t="s">
        <v>157</v>
      </c>
      <c r="J216" s="9" t="s">
        <v>29</v>
      </c>
      <c r="K216" s="9">
        <v>2014</v>
      </c>
      <c r="L216" s="9" t="s">
        <v>46</v>
      </c>
      <c r="N216" s="9">
        <v>551</v>
      </c>
      <c r="O216" s="188">
        <v>44592.375960648147</v>
      </c>
      <c r="P216" s="9">
        <v>22000</v>
      </c>
      <c r="Y216" s="9" t="s">
        <v>2022</v>
      </c>
      <c r="Z216" s="9" t="s">
        <v>1101</v>
      </c>
      <c r="AA216" s="9" t="s">
        <v>2023</v>
      </c>
      <c r="AB216" s="9" t="s">
        <v>1102</v>
      </c>
    </row>
    <row r="217" spans="1:28" ht="17.25" customHeight="1" x14ac:dyDescent="0.2">
      <c r="A217" s="9">
        <v>424411</v>
      </c>
      <c r="B217" s="9" t="s">
        <v>2024</v>
      </c>
      <c r="C217" s="9" t="s">
        <v>555</v>
      </c>
      <c r="D217" s="9" t="s">
        <v>966</v>
      </c>
      <c r="E217" s="9" t="s">
        <v>93</v>
      </c>
      <c r="F217" s="188">
        <v>35803</v>
      </c>
      <c r="G217" s="9" t="s">
        <v>2025</v>
      </c>
      <c r="H217" s="9" t="s">
        <v>31</v>
      </c>
      <c r="I217" s="9" t="s">
        <v>157</v>
      </c>
      <c r="J217" s="9" t="s">
        <v>29</v>
      </c>
      <c r="K217" s="9">
        <v>2016</v>
      </c>
      <c r="L217" s="9" t="s">
        <v>46</v>
      </c>
      <c r="Y217" s="9" t="s">
        <v>2026</v>
      </c>
      <c r="Z217" s="9" t="s">
        <v>2027</v>
      </c>
      <c r="AA217" s="9" t="s">
        <v>2028</v>
      </c>
      <c r="AB217" s="9" t="s">
        <v>1102</v>
      </c>
    </row>
    <row r="218" spans="1:28" ht="17.25" customHeight="1" x14ac:dyDescent="0.2">
      <c r="A218" s="9">
        <v>422710</v>
      </c>
      <c r="B218" s="9" t="s">
        <v>2029</v>
      </c>
      <c r="C218" s="9" t="s">
        <v>332</v>
      </c>
      <c r="D218" s="9" t="s">
        <v>532</v>
      </c>
      <c r="E218" s="9" t="s">
        <v>93</v>
      </c>
      <c r="F218" s="188">
        <v>36402</v>
      </c>
      <c r="G218" s="9" t="s">
        <v>34</v>
      </c>
      <c r="H218" s="9" t="s">
        <v>31</v>
      </c>
      <c r="I218" s="9" t="s">
        <v>157</v>
      </c>
      <c r="J218" s="9" t="s">
        <v>32</v>
      </c>
      <c r="K218" s="9">
        <v>2017</v>
      </c>
      <c r="L218" s="9" t="s">
        <v>34</v>
      </c>
      <c r="Y218" s="9" t="s">
        <v>2030</v>
      </c>
      <c r="Z218" s="9" t="s">
        <v>1203</v>
      </c>
      <c r="AA218" s="9" t="s">
        <v>1205</v>
      </c>
      <c r="AB218" s="9" t="s">
        <v>1090</v>
      </c>
    </row>
    <row r="219" spans="1:28" ht="17.25" customHeight="1" x14ac:dyDescent="0.2">
      <c r="A219" s="9">
        <v>427442</v>
      </c>
      <c r="B219" s="9" t="s">
        <v>2031</v>
      </c>
      <c r="C219" s="9" t="s">
        <v>387</v>
      </c>
      <c r="D219" s="9" t="s">
        <v>1031</v>
      </c>
      <c r="E219" s="9" t="s">
        <v>93</v>
      </c>
      <c r="F219" s="188">
        <v>27743</v>
      </c>
      <c r="G219" s="9" t="s">
        <v>34</v>
      </c>
      <c r="H219" s="9" t="s">
        <v>31</v>
      </c>
      <c r="I219" s="9" t="s">
        <v>157</v>
      </c>
      <c r="J219" s="9" t="s">
        <v>29</v>
      </c>
      <c r="K219" s="9">
        <v>1995</v>
      </c>
      <c r="L219" s="9" t="s">
        <v>46</v>
      </c>
      <c r="Y219" s="9" t="s">
        <v>2032</v>
      </c>
      <c r="Z219" s="9" t="s">
        <v>1198</v>
      </c>
      <c r="AA219" s="9" t="s">
        <v>2033</v>
      </c>
      <c r="AB219" s="9" t="s">
        <v>1120</v>
      </c>
    </row>
    <row r="220" spans="1:28" ht="17.25" customHeight="1" x14ac:dyDescent="0.2">
      <c r="A220" s="9">
        <v>425840</v>
      </c>
      <c r="B220" s="9" t="s">
        <v>2034</v>
      </c>
      <c r="C220" s="9" t="s">
        <v>679</v>
      </c>
      <c r="D220" s="9" t="s">
        <v>1702</v>
      </c>
      <c r="E220" s="9" t="s">
        <v>93</v>
      </c>
      <c r="F220" s="188">
        <v>35215</v>
      </c>
      <c r="G220" s="9" t="s">
        <v>34</v>
      </c>
      <c r="H220" s="9" t="s">
        <v>35</v>
      </c>
      <c r="I220" s="9" t="s">
        <v>157</v>
      </c>
      <c r="J220" s="9" t="s">
        <v>29</v>
      </c>
      <c r="K220" s="9">
        <v>2014</v>
      </c>
      <c r="L220" s="9" t="s">
        <v>34</v>
      </c>
      <c r="Y220" s="9" t="s">
        <v>2035</v>
      </c>
      <c r="Z220" s="9" t="s">
        <v>2036</v>
      </c>
      <c r="AA220" s="9" t="s">
        <v>2037</v>
      </c>
      <c r="AB220" s="9" t="s">
        <v>1120</v>
      </c>
    </row>
    <row r="221" spans="1:28" ht="17.25" customHeight="1" x14ac:dyDescent="0.2">
      <c r="A221" s="9">
        <v>422636</v>
      </c>
      <c r="B221" s="9" t="s">
        <v>2038</v>
      </c>
      <c r="C221" s="9" t="s">
        <v>638</v>
      </c>
      <c r="D221" s="9" t="s">
        <v>329</v>
      </c>
      <c r="E221" s="9" t="s">
        <v>93</v>
      </c>
      <c r="F221" s="188">
        <v>33970</v>
      </c>
      <c r="G221" s="9" t="s">
        <v>334</v>
      </c>
      <c r="H221" s="9" t="s">
        <v>31</v>
      </c>
      <c r="I221" s="9" t="s">
        <v>157</v>
      </c>
      <c r="J221" s="9" t="s">
        <v>32</v>
      </c>
      <c r="K221" s="9">
        <v>2010</v>
      </c>
      <c r="L221" s="9" t="s">
        <v>34</v>
      </c>
      <c r="Y221" s="9" t="s">
        <v>2039</v>
      </c>
      <c r="Z221" s="9" t="s">
        <v>2040</v>
      </c>
      <c r="AA221" s="9" t="s">
        <v>2041</v>
      </c>
      <c r="AB221" s="9" t="s">
        <v>1120</v>
      </c>
    </row>
    <row r="222" spans="1:28" ht="17.25" customHeight="1" x14ac:dyDescent="0.2">
      <c r="A222" s="9">
        <v>422640</v>
      </c>
      <c r="B222" s="9" t="s">
        <v>2042</v>
      </c>
      <c r="C222" s="9" t="s">
        <v>734</v>
      </c>
      <c r="D222" s="9" t="s">
        <v>293</v>
      </c>
      <c r="E222" s="9" t="s">
        <v>93</v>
      </c>
      <c r="F222" s="188">
        <v>33607</v>
      </c>
      <c r="G222" s="9" t="s">
        <v>34</v>
      </c>
      <c r="H222" s="9" t="s">
        <v>31</v>
      </c>
      <c r="I222" s="9" t="s">
        <v>157</v>
      </c>
      <c r="J222" s="9" t="s">
        <v>29</v>
      </c>
      <c r="K222" s="9">
        <v>2011</v>
      </c>
      <c r="L222" s="9" t="s">
        <v>34</v>
      </c>
      <c r="X222" s="9" t="s">
        <v>517</v>
      </c>
      <c r="Y222" s="9" t="s">
        <v>2043</v>
      </c>
      <c r="Z222" s="9" t="s">
        <v>2044</v>
      </c>
      <c r="AA222" s="9" t="s">
        <v>2045</v>
      </c>
      <c r="AB222" s="9" t="s">
        <v>1119</v>
      </c>
    </row>
    <row r="223" spans="1:28" ht="17.25" customHeight="1" x14ac:dyDescent="0.2">
      <c r="A223" s="9">
        <v>423390</v>
      </c>
      <c r="B223" s="9" t="s">
        <v>2046</v>
      </c>
      <c r="C223" s="9" t="s">
        <v>2047</v>
      </c>
      <c r="D223" s="9" t="s">
        <v>280</v>
      </c>
      <c r="E223" s="9" t="s">
        <v>92</v>
      </c>
      <c r="F223" s="188">
        <v>35310</v>
      </c>
      <c r="G223" s="9" t="s">
        <v>34</v>
      </c>
      <c r="H223" s="9" t="s">
        <v>31</v>
      </c>
      <c r="I223" s="9" t="s">
        <v>157</v>
      </c>
      <c r="J223" s="9" t="s">
        <v>32</v>
      </c>
      <c r="K223" s="9">
        <v>2015</v>
      </c>
      <c r="L223" s="9" t="s">
        <v>34</v>
      </c>
      <c r="Y223" s="9" t="s">
        <v>2048</v>
      </c>
      <c r="Z223" s="9" t="s">
        <v>2049</v>
      </c>
      <c r="AA223" s="9" t="s">
        <v>1138</v>
      </c>
      <c r="AB223" s="9" t="s">
        <v>1166</v>
      </c>
    </row>
    <row r="224" spans="1:28" ht="17.25" customHeight="1" x14ac:dyDescent="0.2">
      <c r="A224" s="9">
        <v>423387</v>
      </c>
      <c r="B224" s="9" t="s">
        <v>2050</v>
      </c>
      <c r="C224" s="9" t="s">
        <v>2051</v>
      </c>
      <c r="D224" s="9" t="s">
        <v>520</v>
      </c>
      <c r="E224" s="9" t="s">
        <v>92</v>
      </c>
      <c r="F224" s="188">
        <v>36288</v>
      </c>
      <c r="G224" s="9" t="s">
        <v>301</v>
      </c>
      <c r="H224" s="9" t="s">
        <v>31</v>
      </c>
      <c r="I224" s="9" t="s">
        <v>157</v>
      </c>
      <c r="J224" s="9" t="s">
        <v>29</v>
      </c>
      <c r="K224" s="9">
        <v>2017</v>
      </c>
      <c r="L224" s="9" t="s">
        <v>34</v>
      </c>
      <c r="Y224" s="9" t="s">
        <v>2052</v>
      </c>
      <c r="Z224" s="9" t="s">
        <v>2053</v>
      </c>
      <c r="AA224" s="9" t="s">
        <v>1210</v>
      </c>
      <c r="AB224" s="9" t="s">
        <v>1120</v>
      </c>
    </row>
    <row r="225" spans="1:28" ht="17.25" customHeight="1" x14ac:dyDescent="0.2">
      <c r="A225" s="9">
        <v>419295</v>
      </c>
      <c r="B225" s="9" t="s">
        <v>2054</v>
      </c>
      <c r="C225" s="9" t="s">
        <v>2055</v>
      </c>
      <c r="D225" s="9" t="s">
        <v>288</v>
      </c>
      <c r="E225" s="9" t="s">
        <v>93</v>
      </c>
      <c r="F225" s="188">
        <v>35003</v>
      </c>
      <c r="G225" s="9" t="s">
        <v>34</v>
      </c>
      <c r="H225" s="9" t="s">
        <v>31</v>
      </c>
      <c r="I225" s="9" t="s">
        <v>157</v>
      </c>
      <c r="J225" s="9" t="s">
        <v>29</v>
      </c>
      <c r="K225" s="9">
        <v>2014</v>
      </c>
      <c r="L225" s="9" t="s">
        <v>46</v>
      </c>
      <c r="Y225" s="9" t="s">
        <v>2056</v>
      </c>
      <c r="Z225" s="9" t="s">
        <v>2057</v>
      </c>
      <c r="AA225" s="9" t="s">
        <v>1213</v>
      </c>
      <c r="AB225" s="9" t="s">
        <v>1090</v>
      </c>
    </row>
    <row r="226" spans="1:28" ht="17.25" customHeight="1" x14ac:dyDescent="0.2">
      <c r="A226" s="9">
        <v>427170</v>
      </c>
      <c r="B226" s="9" t="s">
        <v>2058</v>
      </c>
      <c r="C226" s="9" t="s">
        <v>2059</v>
      </c>
      <c r="D226" s="9" t="s">
        <v>297</v>
      </c>
      <c r="E226" s="9" t="s">
        <v>283</v>
      </c>
      <c r="H226" s="9" t="s">
        <v>31</v>
      </c>
      <c r="I226" s="9" t="s">
        <v>157</v>
      </c>
      <c r="J226" s="9" t="s">
        <v>29</v>
      </c>
      <c r="K226" s="9">
        <v>2013</v>
      </c>
      <c r="L226" s="9" t="s">
        <v>34</v>
      </c>
      <c r="N226" s="9">
        <v>918</v>
      </c>
      <c r="O226" s="188">
        <v>44598.54414351852</v>
      </c>
      <c r="P226" s="9">
        <v>14000</v>
      </c>
      <c r="Y226" s="9" t="s">
        <v>2060</v>
      </c>
      <c r="Z226" s="9" t="s">
        <v>2061</v>
      </c>
      <c r="AA226" s="9" t="s">
        <v>1148</v>
      </c>
      <c r="AB226" s="9" t="s">
        <v>1102</v>
      </c>
    </row>
    <row r="227" spans="1:28" ht="17.25" customHeight="1" x14ac:dyDescent="0.2">
      <c r="A227" s="9">
        <v>424460</v>
      </c>
      <c r="B227" s="9" t="s">
        <v>2062</v>
      </c>
      <c r="C227" s="9" t="s">
        <v>320</v>
      </c>
      <c r="D227" s="9" t="s">
        <v>749</v>
      </c>
      <c r="E227" s="9" t="s">
        <v>93</v>
      </c>
      <c r="F227" s="188">
        <v>33332</v>
      </c>
      <c r="G227" s="9" t="s">
        <v>34</v>
      </c>
      <c r="H227" s="9" t="s">
        <v>31</v>
      </c>
      <c r="I227" s="9" t="s">
        <v>157</v>
      </c>
      <c r="J227" s="9" t="s">
        <v>32</v>
      </c>
      <c r="K227" s="9">
        <v>2009</v>
      </c>
      <c r="L227" s="9" t="s">
        <v>34</v>
      </c>
      <c r="Y227" s="9" t="s">
        <v>2063</v>
      </c>
      <c r="Z227" s="9" t="s">
        <v>2064</v>
      </c>
      <c r="AA227" s="9" t="s">
        <v>2065</v>
      </c>
      <c r="AB227" s="9" t="s">
        <v>1120</v>
      </c>
    </row>
    <row r="228" spans="1:28" ht="17.25" customHeight="1" x14ac:dyDescent="0.2">
      <c r="A228" s="9">
        <v>423398</v>
      </c>
      <c r="B228" s="9" t="s">
        <v>2066</v>
      </c>
      <c r="C228" s="9" t="s">
        <v>2067</v>
      </c>
      <c r="D228" s="9" t="s">
        <v>390</v>
      </c>
      <c r="E228" s="9" t="s">
        <v>92</v>
      </c>
      <c r="F228" s="188">
        <v>36545</v>
      </c>
      <c r="G228" s="9" t="s">
        <v>34</v>
      </c>
      <c r="H228" s="9" t="s">
        <v>31</v>
      </c>
      <c r="I228" s="9" t="s">
        <v>157</v>
      </c>
      <c r="J228" s="9" t="s">
        <v>32</v>
      </c>
      <c r="K228" s="9">
        <v>2017</v>
      </c>
      <c r="L228" s="9" t="s">
        <v>34</v>
      </c>
      <c r="Y228" s="9" t="s">
        <v>2068</v>
      </c>
      <c r="Z228" s="9" t="s">
        <v>2069</v>
      </c>
      <c r="AA228" s="9" t="s">
        <v>2070</v>
      </c>
      <c r="AB228" s="9" t="s">
        <v>1090</v>
      </c>
    </row>
    <row r="229" spans="1:28" ht="17.25" customHeight="1" x14ac:dyDescent="0.2">
      <c r="A229" s="9">
        <v>427164</v>
      </c>
      <c r="B229" s="9" t="s">
        <v>2071</v>
      </c>
      <c r="C229" s="9" t="s">
        <v>584</v>
      </c>
      <c r="D229" s="9" t="s">
        <v>459</v>
      </c>
      <c r="E229" s="9" t="s">
        <v>93</v>
      </c>
      <c r="F229" s="188">
        <v>31064</v>
      </c>
      <c r="G229" s="9" t="s">
        <v>34</v>
      </c>
      <c r="H229" s="9" t="s">
        <v>31</v>
      </c>
      <c r="I229" s="9" t="s">
        <v>157</v>
      </c>
      <c r="J229" s="9" t="s">
        <v>32</v>
      </c>
      <c r="K229" s="9">
        <v>2004</v>
      </c>
      <c r="L229" s="9" t="s">
        <v>34</v>
      </c>
      <c r="Y229" s="9" t="s">
        <v>2072</v>
      </c>
      <c r="Z229" s="9" t="s">
        <v>1216</v>
      </c>
      <c r="AA229" s="9" t="s">
        <v>2073</v>
      </c>
      <c r="AB229" s="9" t="s">
        <v>1090</v>
      </c>
    </row>
    <row r="230" spans="1:28" ht="17.25" customHeight="1" x14ac:dyDescent="0.2">
      <c r="A230" s="9">
        <v>422644</v>
      </c>
      <c r="B230" s="9" t="s">
        <v>2074</v>
      </c>
      <c r="C230" s="9" t="s">
        <v>285</v>
      </c>
      <c r="D230" s="9" t="s">
        <v>2075</v>
      </c>
      <c r="E230" s="9" t="s">
        <v>93</v>
      </c>
      <c r="F230" s="188">
        <v>35344</v>
      </c>
      <c r="G230" s="9" t="s">
        <v>34</v>
      </c>
      <c r="H230" s="9" t="s">
        <v>31</v>
      </c>
      <c r="I230" s="9" t="s">
        <v>157</v>
      </c>
      <c r="J230" s="9" t="s">
        <v>29</v>
      </c>
      <c r="K230" s="9">
        <v>2017</v>
      </c>
      <c r="L230" s="9" t="s">
        <v>46</v>
      </c>
      <c r="N230" s="9">
        <v>1158</v>
      </c>
      <c r="O230" s="188">
        <v>44607.49318287037</v>
      </c>
      <c r="P230" s="9">
        <v>37000</v>
      </c>
      <c r="Y230" s="9" t="s">
        <v>2076</v>
      </c>
      <c r="Z230" s="9" t="s">
        <v>1112</v>
      </c>
      <c r="AA230" s="9" t="s">
        <v>2077</v>
      </c>
      <c r="AB230" s="9" t="s">
        <v>1090</v>
      </c>
    </row>
    <row r="231" spans="1:28" ht="17.25" customHeight="1" x14ac:dyDescent="0.2">
      <c r="A231" s="9">
        <v>424454</v>
      </c>
      <c r="B231" s="9" t="s">
        <v>2078</v>
      </c>
      <c r="C231" s="9" t="s">
        <v>835</v>
      </c>
      <c r="D231" s="9" t="s">
        <v>733</v>
      </c>
      <c r="E231" s="9" t="s">
        <v>93</v>
      </c>
      <c r="G231" s="9" t="s">
        <v>34</v>
      </c>
      <c r="H231" s="9" t="s">
        <v>31</v>
      </c>
      <c r="I231" s="9" t="s">
        <v>157</v>
      </c>
      <c r="J231" s="9" t="s">
        <v>32</v>
      </c>
      <c r="K231" s="9">
        <v>2008</v>
      </c>
      <c r="L231" s="9" t="s">
        <v>34</v>
      </c>
      <c r="Y231" s="9" t="s">
        <v>2079</v>
      </c>
      <c r="Z231" s="9" t="s">
        <v>2080</v>
      </c>
      <c r="AA231" s="9" t="s">
        <v>2081</v>
      </c>
      <c r="AB231" s="9" t="s">
        <v>1120</v>
      </c>
    </row>
    <row r="232" spans="1:28" ht="17.25" customHeight="1" x14ac:dyDescent="0.2">
      <c r="A232" s="9">
        <v>417201</v>
      </c>
      <c r="B232" s="9" t="s">
        <v>2082</v>
      </c>
      <c r="C232" s="9" t="s">
        <v>387</v>
      </c>
      <c r="D232" s="9" t="s">
        <v>574</v>
      </c>
      <c r="E232" s="9" t="s">
        <v>92</v>
      </c>
      <c r="F232" s="188">
        <v>31133</v>
      </c>
      <c r="G232" s="9" t="s">
        <v>34</v>
      </c>
      <c r="H232" s="9" t="s">
        <v>31</v>
      </c>
      <c r="I232" s="9" t="s">
        <v>157</v>
      </c>
      <c r="J232" s="9" t="s">
        <v>29</v>
      </c>
      <c r="K232" s="9">
        <v>2003</v>
      </c>
      <c r="L232" s="9" t="s">
        <v>34</v>
      </c>
      <c r="Y232" s="9" t="s">
        <v>2083</v>
      </c>
      <c r="Z232" s="9" t="s">
        <v>1218</v>
      </c>
      <c r="AA232" s="9" t="s">
        <v>2084</v>
      </c>
      <c r="AB232" s="9" t="s">
        <v>1219</v>
      </c>
    </row>
    <row r="233" spans="1:28" ht="17.25" customHeight="1" x14ac:dyDescent="0.2">
      <c r="A233" s="9">
        <v>422646</v>
      </c>
      <c r="B233" s="9" t="s">
        <v>2085</v>
      </c>
      <c r="C233" s="9" t="s">
        <v>285</v>
      </c>
      <c r="D233" s="9" t="s">
        <v>536</v>
      </c>
      <c r="E233" s="9" t="s">
        <v>93</v>
      </c>
      <c r="F233" s="188">
        <v>36397</v>
      </c>
      <c r="G233" s="9" t="s">
        <v>34</v>
      </c>
      <c r="H233" s="9" t="s">
        <v>31</v>
      </c>
      <c r="I233" s="9" t="s">
        <v>157</v>
      </c>
      <c r="J233" s="9" t="s">
        <v>32</v>
      </c>
      <c r="K233" s="9">
        <v>2017</v>
      </c>
      <c r="L233" s="9" t="s">
        <v>46</v>
      </c>
      <c r="Y233" s="9" t="s">
        <v>2086</v>
      </c>
      <c r="Z233" s="9" t="s">
        <v>1141</v>
      </c>
      <c r="AA233" s="9" t="s">
        <v>2087</v>
      </c>
      <c r="AB233" s="9" t="s">
        <v>1090</v>
      </c>
    </row>
    <row r="234" spans="1:28" ht="17.25" customHeight="1" x14ac:dyDescent="0.2">
      <c r="A234" s="9">
        <v>427166</v>
      </c>
      <c r="B234" s="9" t="s">
        <v>2088</v>
      </c>
      <c r="C234" s="9" t="s">
        <v>418</v>
      </c>
      <c r="D234" s="9" t="s">
        <v>593</v>
      </c>
      <c r="E234" s="9" t="s">
        <v>93</v>
      </c>
      <c r="F234" s="188">
        <v>35068</v>
      </c>
      <c r="G234" s="9" t="s">
        <v>2089</v>
      </c>
      <c r="H234" s="9" t="s">
        <v>31</v>
      </c>
      <c r="I234" s="9" t="s">
        <v>157</v>
      </c>
      <c r="J234" s="9" t="s">
        <v>29</v>
      </c>
      <c r="K234" s="9">
        <v>2014</v>
      </c>
      <c r="L234" s="9" t="s">
        <v>46</v>
      </c>
      <c r="Y234" s="9" t="s">
        <v>2090</v>
      </c>
      <c r="Z234" s="9" t="s">
        <v>2091</v>
      </c>
      <c r="AA234" s="9" t="s">
        <v>2092</v>
      </c>
      <c r="AB234" s="9" t="s">
        <v>2093</v>
      </c>
    </row>
    <row r="235" spans="1:28" ht="17.25" customHeight="1" x14ac:dyDescent="0.2">
      <c r="A235" s="9">
        <v>418381</v>
      </c>
      <c r="B235" s="9" t="s">
        <v>2094</v>
      </c>
      <c r="C235" s="9" t="s">
        <v>623</v>
      </c>
      <c r="D235" s="9" t="s">
        <v>872</v>
      </c>
      <c r="E235" s="9" t="s">
        <v>92</v>
      </c>
      <c r="F235" s="188" t="s">
        <v>2095</v>
      </c>
      <c r="G235" s="9" t="s">
        <v>2096</v>
      </c>
      <c r="H235" s="9" t="s">
        <v>31</v>
      </c>
      <c r="I235" s="9" t="s">
        <v>157</v>
      </c>
      <c r="Y235" s="9" t="s">
        <v>2097</v>
      </c>
      <c r="Z235" s="9" t="s">
        <v>2098</v>
      </c>
      <c r="AA235" s="9" t="s">
        <v>2099</v>
      </c>
      <c r="AB235" s="9" t="s">
        <v>1157</v>
      </c>
    </row>
    <row r="236" spans="1:28" ht="17.25" customHeight="1" x14ac:dyDescent="0.2">
      <c r="A236" s="9">
        <v>419231</v>
      </c>
      <c r="B236" s="9" t="s">
        <v>2100</v>
      </c>
      <c r="C236" s="9" t="s">
        <v>2101</v>
      </c>
      <c r="D236" s="9" t="s">
        <v>318</v>
      </c>
      <c r="E236" s="9" t="s">
        <v>93</v>
      </c>
      <c r="F236" s="188">
        <v>34967</v>
      </c>
      <c r="G236" s="9" t="s">
        <v>594</v>
      </c>
      <c r="H236" s="9" t="s">
        <v>31</v>
      </c>
      <c r="I236" s="9" t="s">
        <v>157</v>
      </c>
      <c r="J236" s="9" t="s">
        <v>29</v>
      </c>
      <c r="K236" s="9">
        <v>2014</v>
      </c>
      <c r="L236" s="9" t="s">
        <v>46</v>
      </c>
      <c r="Y236" s="9" t="s">
        <v>2102</v>
      </c>
      <c r="Z236" s="9" t="s">
        <v>2103</v>
      </c>
      <c r="AA236" s="9" t="s">
        <v>2104</v>
      </c>
      <c r="AB236" s="9" t="s">
        <v>2105</v>
      </c>
    </row>
    <row r="237" spans="1:28" ht="17.25" customHeight="1" x14ac:dyDescent="0.2">
      <c r="A237" s="9">
        <v>420684</v>
      </c>
      <c r="B237" s="9" t="s">
        <v>2106</v>
      </c>
      <c r="C237" s="9" t="s">
        <v>312</v>
      </c>
      <c r="D237" s="9" t="s">
        <v>468</v>
      </c>
      <c r="E237" s="9" t="s">
        <v>93</v>
      </c>
      <c r="F237" s="188">
        <v>36162</v>
      </c>
      <c r="G237" s="9" t="s">
        <v>34</v>
      </c>
      <c r="H237" s="9" t="s">
        <v>31</v>
      </c>
      <c r="I237" s="9" t="s">
        <v>157</v>
      </c>
      <c r="J237" s="9" t="s">
        <v>32</v>
      </c>
      <c r="K237" s="9">
        <v>2016</v>
      </c>
      <c r="L237" s="9" t="s">
        <v>34</v>
      </c>
      <c r="Y237" s="9" t="s">
        <v>2107</v>
      </c>
      <c r="Z237" s="9" t="s">
        <v>1223</v>
      </c>
      <c r="AA237" s="9" t="s">
        <v>1140</v>
      </c>
      <c r="AB237" s="9" t="s">
        <v>1102</v>
      </c>
    </row>
    <row r="238" spans="1:28" ht="17.25" customHeight="1" x14ac:dyDescent="0.2">
      <c r="A238" s="9">
        <v>425103</v>
      </c>
      <c r="B238" s="9" t="s">
        <v>2108</v>
      </c>
      <c r="C238" s="9" t="s">
        <v>926</v>
      </c>
      <c r="D238" s="9" t="s">
        <v>370</v>
      </c>
      <c r="E238" s="9" t="s">
        <v>93</v>
      </c>
      <c r="F238" s="188">
        <v>35796</v>
      </c>
      <c r="G238" s="9" t="s">
        <v>301</v>
      </c>
      <c r="H238" s="9" t="s">
        <v>31</v>
      </c>
      <c r="I238" s="9" t="s">
        <v>157</v>
      </c>
      <c r="J238" s="9" t="s">
        <v>29</v>
      </c>
      <c r="K238" s="9">
        <v>2016</v>
      </c>
      <c r="L238" s="9" t="s">
        <v>46</v>
      </c>
      <c r="Y238" s="9" t="s">
        <v>2109</v>
      </c>
      <c r="Z238" s="9" t="s">
        <v>2110</v>
      </c>
      <c r="AA238" s="9" t="s">
        <v>1169</v>
      </c>
      <c r="AB238" s="9" t="s">
        <v>1224</v>
      </c>
    </row>
    <row r="239" spans="1:28" ht="17.25" customHeight="1" x14ac:dyDescent="0.2">
      <c r="A239" s="9">
        <v>426454</v>
      </c>
      <c r="B239" s="9" t="s">
        <v>2111</v>
      </c>
      <c r="C239" s="9" t="s">
        <v>385</v>
      </c>
      <c r="D239" s="9" t="s">
        <v>377</v>
      </c>
      <c r="E239" s="9" t="s">
        <v>92</v>
      </c>
      <c r="F239" s="188">
        <v>36502</v>
      </c>
      <c r="H239" s="9" t="s">
        <v>31</v>
      </c>
      <c r="I239" s="9" t="s">
        <v>157</v>
      </c>
      <c r="J239" s="9" t="s">
        <v>29</v>
      </c>
      <c r="K239" s="9">
        <v>2017</v>
      </c>
      <c r="L239" s="9" t="s">
        <v>63</v>
      </c>
      <c r="Y239" s="9" t="s">
        <v>2112</v>
      </c>
      <c r="Z239" s="9" t="s">
        <v>2113</v>
      </c>
      <c r="AA239" s="9" t="s">
        <v>1181</v>
      </c>
      <c r="AB239" s="9" t="s">
        <v>1225</v>
      </c>
    </row>
    <row r="240" spans="1:28" ht="17.25" customHeight="1" x14ac:dyDescent="0.2">
      <c r="A240" s="9">
        <v>426439</v>
      </c>
      <c r="B240" s="9" t="s">
        <v>2114</v>
      </c>
      <c r="C240" s="9" t="s">
        <v>2115</v>
      </c>
      <c r="D240" s="9" t="s">
        <v>379</v>
      </c>
      <c r="E240" s="9" t="s">
        <v>92</v>
      </c>
      <c r="F240" s="188">
        <v>34055</v>
      </c>
      <c r="G240" s="9" t="s">
        <v>83</v>
      </c>
      <c r="H240" s="9" t="s">
        <v>31</v>
      </c>
      <c r="I240" s="9" t="s">
        <v>157</v>
      </c>
      <c r="J240" s="9" t="s">
        <v>29</v>
      </c>
      <c r="K240" s="9">
        <v>2011</v>
      </c>
      <c r="L240" s="9" t="s">
        <v>83</v>
      </c>
      <c r="Y240" s="9" t="s">
        <v>2116</v>
      </c>
      <c r="Z240" s="9" t="s">
        <v>2117</v>
      </c>
      <c r="AA240" s="9" t="s">
        <v>1226</v>
      </c>
      <c r="AB240" s="9" t="s">
        <v>1144</v>
      </c>
    </row>
    <row r="241" spans="1:28" ht="17.25" customHeight="1" x14ac:dyDescent="0.2">
      <c r="A241" s="9">
        <v>426443</v>
      </c>
      <c r="B241" s="9" t="s">
        <v>2118</v>
      </c>
      <c r="C241" s="9" t="s">
        <v>418</v>
      </c>
      <c r="D241" s="9" t="s">
        <v>431</v>
      </c>
      <c r="E241" s="9" t="s">
        <v>92</v>
      </c>
      <c r="F241" s="188">
        <v>36553</v>
      </c>
      <c r="G241" s="9" t="s">
        <v>34</v>
      </c>
      <c r="H241" s="9" t="s">
        <v>31</v>
      </c>
      <c r="I241" s="9" t="s">
        <v>157</v>
      </c>
      <c r="J241" s="9" t="s">
        <v>32</v>
      </c>
      <c r="K241" s="9">
        <v>2017</v>
      </c>
      <c r="L241" s="9" t="s">
        <v>34</v>
      </c>
      <c r="Y241" s="9" t="s">
        <v>2119</v>
      </c>
      <c r="Z241" s="9" t="s">
        <v>2120</v>
      </c>
      <c r="AA241" s="9" t="s">
        <v>2121</v>
      </c>
      <c r="AB241" s="9" t="s">
        <v>1090</v>
      </c>
    </row>
    <row r="242" spans="1:28" ht="17.25" customHeight="1" x14ac:dyDescent="0.2">
      <c r="A242" s="9">
        <v>426449</v>
      </c>
      <c r="B242" s="9" t="s">
        <v>2122</v>
      </c>
      <c r="C242" s="9" t="s">
        <v>662</v>
      </c>
      <c r="D242" s="9" t="s">
        <v>434</v>
      </c>
      <c r="E242" s="9" t="s">
        <v>92</v>
      </c>
      <c r="F242" s="188">
        <v>35431</v>
      </c>
      <c r="G242" s="9" t="s">
        <v>34</v>
      </c>
      <c r="H242" s="9" t="s">
        <v>31</v>
      </c>
      <c r="I242" s="9" t="s">
        <v>157</v>
      </c>
      <c r="J242" s="9" t="s">
        <v>29</v>
      </c>
      <c r="K242" s="9">
        <v>2014</v>
      </c>
      <c r="L242" s="9" t="s">
        <v>34</v>
      </c>
      <c r="Y242" s="9" t="s">
        <v>2123</v>
      </c>
      <c r="Z242" s="9" t="s">
        <v>1227</v>
      </c>
      <c r="AA242" s="9" t="s">
        <v>1228</v>
      </c>
      <c r="AB242" s="9" t="s">
        <v>1102</v>
      </c>
    </row>
    <row r="243" spans="1:28" ht="17.25" customHeight="1" x14ac:dyDescent="0.2">
      <c r="A243" s="9">
        <v>421533</v>
      </c>
      <c r="B243" s="9" t="s">
        <v>2124</v>
      </c>
      <c r="C243" s="9" t="s">
        <v>270</v>
      </c>
      <c r="D243" s="9" t="s">
        <v>2125</v>
      </c>
      <c r="E243" s="9" t="s">
        <v>92</v>
      </c>
      <c r="F243" s="188">
        <v>35065</v>
      </c>
      <c r="G243" s="9" t="s">
        <v>46</v>
      </c>
      <c r="H243" s="9" t="s">
        <v>31</v>
      </c>
      <c r="I243" s="9" t="s">
        <v>157</v>
      </c>
      <c r="J243" s="9" t="s">
        <v>32</v>
      </c>
      <c r="K243" s="9">
        <v>2016</v>
      </c>
      <c r="L243" s="9" t="s">
        <v>46</v>
      </c>
      <c r="Y243" s="9" t="s">
        <v>2126</v>
      </c>
      <c r="Z243" s="9" t="s">
        <v>1105</v>
      </c>
      <c r="AA243" s="9" t="s">
        <v>2127</v>
      </c>
      <c r="AB243" s="9" t="s">
        <v>2128</v>
      </c>
    </row>
    <row r="244" spans="1:28" ht="17.25" customHeight="1" x14ac:dyDescent="0.2">
      <c r="A244" s="9">
        <v>423405</v>
      </c>
      <c r="B244" s="9" t="s">
        <v>2129</v>
      </c>
      <c r="C244" s="9" t="s">
        <v>385</v>
      </c>
      <c r="D244" s="9" t="s">
        <v>425</v>
      </c>
      <c r="E244" s="9" t="s">
        <v>92</v>
      </c>
      <c r="F244" s="188">
        <v>36526</v>
      </c>
      <c r="G244" s="9" t="s">
        <v>783</v>
      </c>
      <c r="H244" s="9" t="s">
        <v>31</v>
      </c>
      <c r="I244" s="9" t="s">
        <v>157</v>
      </c>
      <c r="J244" s="9" t="s">
        <v>32</v>
      </c>
      <c r="K244" s="9">
        <v>2017</v>
      </c>
      <c r="L244" s="9" t="s">
        <v>542</v>
      </c>
      <c r="Y244" s="9" t="s">
        <v>2130</v>
      </c>
      <c r="Z244" s="9" t="s">
        <v>2131</v>
      </c>
      <c r="AA244" s="9" t="s">
        <v>2132</v>
      </c>
      <c r="AB244" s="9" t="s">
        <v>2133</v>
      </c>
    </row>
    <row r="245" spans="1:28" ht="17.25" customHeight="1" x14ac:dyDescent="0.2">
      <c r="A245" s="9">
        <v>426445</v>
      </c>
      <c r="B245" s="9" t="s">
        <v>2134</v>
      </c>
      <c r="C245" s="9" t="s">
        <v>278</v>
      </c>
      <c r="D245" s="9" t="s">
        <v>969</v>
      </c>
      <c r="E245" s="9" t="s">
        <v>92</v>
      </c>
      <c r="F245" s="188">
        <v>35796</v>
      </c>
      <c r="G245" s="9" t="s">
        <v>674</v>
      </c>
      <c r="H245" s="9" t="s">
        <v>31</v>
      </c>
      <c r="I245" s="9" t="s">
        <v>157</v>
      </c>
      <c r="J245" s="9" t="s">
        <v>29</v>
      </c>
      <c r="K245" s="9">
        <v>2015</v>
      </c>
      <c r="L245" s="9" t="s">
        <v>56</v>
      </c>
      <c r="Y245" s="9" t="s">
        <v>2135</v>
      </c>
      <c r="Z245" s="9" t="s">
        <v>2136</v>
      </c>
      <c r="AA245" s="9" t="s">
        <v>2137</v>
      </c>
      <c r="AB245" s="9" t="s">
        <v>1219</v>
      </c>
    </row>
    <row r="246" spans="1:28" ht="17.25" customHeight="1" x14ac:dyDescent="0.2">
      <c r="A246" s="9">
        <v>425104</v>
      </c>
      <c r="B246" s="9" t="s">
        <v>2138</v>
      </c>
      <c r="C246" s="9" t="s">
        <v>2139</v>
      </c>
      <c r="D246" s="9" t="s">
        <v>280</v>
      </c>
      <c r="E246" s="9" t="s">
        <v>92</v>
      </c>
      <c r="F246" s="188">
        <v>33927</v>
      </c>
      <c r="G246" s="9" t="s">
        <v>2140</v>
      </c>
      <c r="H246" s="9" t="s">
        <v>35</v>
      </c>
      <c r="I246" s="9" t="s">
        <v>157</v>
      </c>
      <c r="J246" s="9" t="s">
        <v>32</v>
      </c>
      <c r="K246" s="9">
        <v>2011</v>
      </c>
      <c r="L246" s="9" t="s">
        <v>89</v>
      </c>
      <c r="Y246" s="9" t="s">
        <v>2141</v>
      </c>
      <c r="Z246" s="9" t="s">
        <v>2142</v>
      </c>
      <c r="AA246" s="9" t="s">
        <v>1156</v>
      </c>
      <c r="AB246" s="9" t="s">
        <v>1102</v>
      </c>
    </row>
    <row r="247" spans="1:28" ht="17.25" customHeight="1" x14ac:dyDescent="0.2">
      <c r="A247" s="9">
        <v>421548</v>
      </c>
      <c r="B247" s="9" t="s">
        <v>2143</v>
      </c>
      <c r="C247" s="9" t="s">
        <v>1010</v>
      </c>
      <c r="D247" s="9" t="s">
        <v>328</v>
      </c>
      <c r="E247" s="9" t="s">
        <v>92</v>
      </c>
      <c r="F247" s="188">
        <v>35981</v>
      </c>
      <c r="G247" s="9" t="s">
        <v>34</v>
      </c>
      <c r="H247" s="9" t="s">
        <v>31</v>
      </c>
      <c r="I247" s="9" t="s">
        <v>157</v>
      </c>
      <c r="J247" s="9" t="s">
        <v>32</v>
      </c>
      <c r="K247" s="9">
        <v>2016</v>
      </c>
      <c r="L247" s="9" t="s">
        <v>34</v>
      </c>
      <c r="Y247" s="9" t="s">
        <v>2144</v>
      </c>
      <c r="Z247" s="9" t="s">
        <v>1234</v>
      </c>
      <c r="AA247" s="9" t="s">
        <v>1188</v>
      </c>
      <c r="AB247" s="9" t="s">
        <v>1120</v>
      </c>
    </row>
    <row r="248" spans="1:28" ht="17.25" customHeight="1" x14ac:dyDescent="0.2">
      <c r="A248" s="9">
        <v>426463</v>
      </c>
      <c r="B248" s="9" t="s">
        <v>2145</v>
      </c>
      <c r="C248" s="9" t="s">
        <v>383</v>
      </c>
      <c r="D248" s="9" t="s">
        <v>359</v>
      </c>
      <c r="E248" s="9" t="s">
        <v>92</v>
      </c>
      <c r="F248" s="188">
        <v>35683</v>
      </c>
      <c r="G248" s="9" t="s">
        <v>2146</v>
      </c>
      <c r="H248" s="9" t="s">
        <v>31</v>
      </c>
      <c r="I248" s="9" t="s">
        <v>157</v>
      </c>
      <c r="J248" s="9" t="s">
        <v>29</v>
      </c>
      <c r="K248" s="9">
        <v>2015</v>
      </c>
      <c r="L248" s="9" t="s">
        <v>46</v>
      </c>
      <c r="Y248" s="9" t="s">
        <v>2147</v>
      </c>
      <c r="Z248" s="9" t="s">
        <v>2148</v>
      </c>
      <c r="AA248" s="9" t="s">
        <v>2149</v>
      </c>
      <c r="AB248" s="9" t="s">
        <v>2150</v>
      </c>
    </row>
    <row r="249" spans="1:28" ht="17.25" customHeight="1" x14ac:dyDescent="0.2">
      <c r="A249" s="9">
        <v>423412</v>
      </c>
      <c r="B249" s="9" t="s">
        <v>2151</v>
      </c>
      <c r="C249" s="9" t="s">
        <v>270</v>
      </c>
      <c r="D249" s="9" t="s">
        <v>958</v>
      </c>
      <c r="E249" s="9" t="s">
        <v>92</v>
      </c>
      <c r="F249" s="188">
        <v>36051</v>
      </c>
      <c r="G249" s="9" t="s">
        <v>513</v>
      </c>
      <c r="H249" s="9" t="s">
        <v>31</v>
      </c>
      <c r="I249" s="9" t="s">
        <v>157</v>
      </c>
      <c r="J249" s="9" t="s">
        <v>29</v>
      </c>
      <c r="K249" s="9">
        <v>2016</v>
      </c>
      <c r="L249" s="9" t="s">
        <v>53</v>
      </c>
      <c r="Y249" s="9" t="s">
        <v>2152</v>
      </c>
      <c r="Z249" s="9" t="s">
        <v>1117</v>
      </c>
      <c r="AA249" s="9" t="s">
        <v>2153</v>
      </c>
      <c r="AB249" s="9" t="s">
        <v>1202</v>
      </c>
    </row>
    <row r="250" spans="1:28" ht="17.25" customHeight="1" x14ac:dyDescent="0.2">
      <c r="A250" s="9">
        <v>426464</v>
      </c>
      <c r="B250" s="9" t="s">
        <v>2154</v>
      </c>
      <c r="C250" s="9" t="s">
        <v>403</v>
      </c>
      <c r="D250" s="9" t="s">
        <v>756</v>
      </c>
      <c r="E250" s="9" t="s">
        <v>93</v>
      </c>
      <c r="F250" s="188" t="s">
        <v>2155</v>
      </c>
      <c r="G250" s="9" t="s">
        <v>777</v>
      </c>
      <c r="H250" s="9" t="s">
        <v>31</v>
      </c>
      <c r="I250" s="9" t="s">
        <v>157</v>
      </c>
      <c r="J250" s="9" t="s">
        <v>29</v>
      </c>
      <c r="K250" s="9">
        <v>2017</v>
      </c>
      <c r="L250" s="9" t="s">
        <v>34</v>
      </c>
      <c r="Y250" s="9" t="s">
        <v>2156</v>
      </c>
      <c r="Z250" s="9" t="s">
        <v>2157</v>
      </c>
      <c r="AA250" s="9" t="s">
        <v>2158</v>
      </c>
      <c r="AB250" s="9" t="s">
        <v>2159</v>
      </c>
    </row>
    <row r="251" spans="1:28" ht="17.25" customHeight="1" x14ac:dyDescent="0.2">
      <c r="A251" s="9">
        <v>425844</v>
      </c>
      <c r="B251" s="9" t="s">
        <v>2160</v>
      </c>
      <c r="C251" s="9" t="s">
        <v>285</v>
      </c>
      <c r="D251" s="9" t="s">
        <v>2161</v>
      </c>
      <c r="E251" s="9" t="s">
        <v>92</v>
      </c>
      <c r="F251" s="188">
        <v>36526</v>
      </c>
      <c r="H251" s="9" t="s">
        <v>31</v>
      </c>
      <c r="I251" s="9" t="s">
        <v>157</v>
      </c>
      <c r="J251" s="9" t="s">
        <v>29</v>
      </c>
      <c r="K251" s="9">
        <v>2017</v>
      </c>
      <c r="L251" s="9" t="s">
        <v>34</v>
      </c>
      <c r="Y251" s="9" t="s">
        <v>2162</v>
      </c>
      <c r="Z251" s="9" t="s">
        <v>1141</v>
      </c>
      <c r="AA251" s="9" t="s">
        <v>2163</v>
      </c>
      <c r="AB251" s="9" t="s">
        <v>1166</v>
      </c>
    </row>
    <row r="252" spans="1:28" ht="17.25" customHeight="1" x14ac:dyDescent="0.2">
      <c r="A252" s="9">
        <v>426747</v>
      </c>
      <c r="B252" s="9" t="s">
        <v>2164</v>
      </c>
      <c r="C252" s="9" t="s">
        <v>661</v>
      </c>
      <c r="D252" s="9" t="s">
        <v>741</v>
      </c>
      <c r="E252" s="9" t="s">
        <v>92</v>
      </c>
      <c r="F252" s="188" t="s">
        <v>2165</v>
      </c>
      <c r="G252" s="9" t="s">
        <v>34</v>
      </c>
      <c r="H252" s="9" t="s">
        <v>31</v>
      </c>
      <c r="I252" s="9" t="s">
        <v>157</v>
      </c>
      <c r="J252" s="9" t="s">
        <v>32</v>
      </c>
      <c r="K252" s="9">
        <v>2018</v>
      </c>
      <c r="L252" s="9" t="s">
        <v>34</v>
      </c>
      <c r="Y252" s="9" t="s">
        <v>2166</v>
      </c>
      <c r="Z252" s="9" t="s">
        <v>2167</v>
      </c>
      <c r="AA252" s="9" t="s">
        <v>2168</v>
      </c>
      <c r="AB252" s="9" t="s">
        <v>1090</v>
      </c>
    </row>
    <row r="253" spans="1:28" ht="17.25" customHeight="1" x14ac:dyDescent="0.2">
      <c r="A253" s="9">
        <v>424481</v>
      </c>
      <c r="B253" s="9" t="s">
        <v>2169</v>
      </c>
      <c r="C253" s="9" t="s">
        <v>734</v>
      </c>
      <c r="D253" s="9" t="s">
        <v>468</v>
      </c>
      <c r="E253" s="9" t="s">
        <v>93</v>
      </c>
      <c r="F253" s="188">
        <v>32511</v>
      </c>
      <c r="G253" s="9" t="s">
        <v>301</v>
      </c>
      <c r="H253" s="9" t="s">
        <v>31</v>
      </c>
      <c r="I253" s="9" t="s">
        <v>157</v>
      </c>
      <c r="J253" s="9" t="s">
        <v>32</v>
      </c>
      <c r="K253" s="9">
        <v>2006</v>
      </c>
      <c r="L253" s="9" t="s">
        <v>34</v>
      </c>
      <c r="Y253" s="9" t="s">
        <v>2170</v>
      </c>
      <c r="Z253" s="9" t="s">
        <v>2171</v>
      </c>
      <c r="AA253" s="9" t="s">
        <v>1140</v>
      </c>
      <c r="AB253" s="9" t="s">
        <v>2172</v>
      </c>
    </row>
    <row r="254" spans="1:28" ht="17.25" customHeight="1" x14ac:dyDescent="0.2">
      <c r="A254" s="9">
        <v>425915</v>
      </c>
      <c r="B254" s="9" t="s">
        <v>2173</v>
      </c>
      <c r="C254" s="9" t="s">
        <v>2174</v>
      </c>
      <c r="D254" s="9" t="s">
        <v>635</v>
      </c>
      <c r="E254" s="9" t="s">
        <v>93</v>
      </c>
      <c r="H254" s="9" t="s">
        <v>31</v>
      </c>
      <c r="I254" s="9" t="s">
        <v>157</v>
      </c>
      <c r="J254" s="9" t="s">
        <v>29</v>
      </c>
      <c r="K254" s="9">
        <v>2015</v>
      </c>
      <c r="L254" s="9" t="s">
        <v>71</v>
      </c>
      <c r="Y254" s="9" t="s">
        <v>2175</v>
      </c>
      <c r="Z254" s="9" t="s">
        <v>2176</v>
      </c>
      <c r="AA254" s="9" t="s">
        <v>2177</v>
      </c>
      <c r="AB254" s="9" t="s">
        <v>2178</v>
      </c>
    </row>
    <row r="255" spans="1:28" ht="17.25" customHeight="1" x14ac:dyDescent="0.2">
      <c r="A255" s="9">
        <v>412600</v>
      </c>
      <c r="B255" s="9" t="s">
        <v>2179</v>
      </c>
      <c r="C255" s="9" t="s">
        <v>470</v>
      </c>
      <c r="D255" s="9" t="s">
        <v>328</v>
      </c>
      <c r="E255" s="9" t="s">
        <v>93</v>
      </c>
      <c r="F255" s="188">
        <v>32709</v>
      </c>
      <c r="G255" s="9" t="s">
        <v>34</v>
      </c>
      <c r="H255" s="9" t="s">
        <v>31</v>
      </c>
      <c r="I255" s="9" t="s">
        <v>157</v>
      </c>
      <c r="J255" s="9" t="s">
        <v>29</v>
      </c>
      <c r="K255" s="9">
        <v>2007</v>
      </c>
      <c r="L255" s="9" t="s">
        <v>34</v>
      </c>
      <c r="N255" s="9">
        <v>1348</v>
      </c>
      <c r="O255" s="188">
        <v>44616.545243055552</v>
      </c>
      <c r="P255" s="9">
        <v>14400</v>
      </c>
      <c r="Y255" s="9" t="s">
        <v>2180</v>
      </c>
      <c r="Z255" s="9" t="s">
        <v>1227</v>
      </c>
      <c r="AA255" s="9" t="s">
        <v>1176</v>
      </c>
      <c r="AB255" s="9" t="s">
        <v>1102</v>
      </c>
    </row>
    <row r="256" spans="1:28" ht="17.25" customHeight="1" x14ac:dyDescent="0.2">
      <c r="A256" s="9">
        <v>427173</v>
      </c>
      <c r="B256" s="9" t="s">
        <v>2181</v>
      </c>
      <c r="C256" s="9" t="s">
        <v>278</v>
      </c>
      <c r="D256" s="9" t="s">
        <v>2182</v>
      </c>
      <c r="E256" s="9" t="s">
        <v>93</v>
      </c>
      <c r="F256" s="188">
        <v>36430</v>
      </c>
      <c r="G256" s="9" t="s">
        <v>538</v>
      </c>
      <c r="H256" s="9" t="s">
        <v>31</v>
      </c>
      <c r="I256" s="9" t="s">
        <v>157</v>
      </c>
      <c r="J256" s="9" t="s">
        <v>32</v>
      </c>
      <c r="K256" s="9">
        <v>2018</v>
      </c>
      <c r="L256" s="9" t="s">
        <v>46</v>
      </c>
      <c r="Y256" s="9" t="s">
        <v>2183</v>
      </c>
      <c r="Z256" s="9" t="s">
        <v>1204</v>
      </c>
      <c r="AA256" s="9" t="s">
        <v>2184</v>
      </c>
      <c r="AB256" s="9" t="s">
        <v>2185</v>
      </c>
    </row>
    <row r="257" spans="1:28" ht="17.25" customHeight="1" x14ac:dyDescent="0.2">
      <c r="A257" s="9">
        <v>425854</v>
      </c>
      <c r="B257" s="9" t="s">
        <v>2186</v>
      </c>
      <c r="C257" s="9" t="s">
        <v>512</v>
      </c>
      <c r="D257" s="9" t="s">
        <v>563</v>
      </c>
      <c r="E257" s="9" t="s">
        <v>93</v>
      </c>
      <c r="F257" s="188">
        <v>36080</v>
      </c>
      <c r="G257" s="9" t="s">
        <v>2187</v>
      </c>
      <c r="H257" s="9" t="s">
        <v>31</v>
      </c>
      <c r="I257" s="9" t="s">
        <v>157</v>
      </c>
      <c r="J257" s="9" t="s">
        <v>29</v>
      </c>
      <c r="K257" s="9">
        <v>2017</v>
      </c>
      <c r="L257" s="9" t="s">
        <v>86</v>
      </c>
      <c r="Y257" s="9" t="s">
        <v>2188</v>
      </c>
      <c r="Z257" s="9" t="s">
        <v>2189</v>
      </c>
      <c r="AA257" s="9" t="s">
        <v>2190</v>
      </c>
      <c r="AB257" s="9" t="s">
        <v>2191</v>
      </c>
    </row>
    <row r="258" spans="1:28" ht="17.25" customHeight="1" x14ac:dyDescent="0.2">
      <c r="A258" s="9">
        <v>427174</v>
      </c>
      <c r="B258" s="9" t="s">
        <v>2192</v>
      </c>
      <c r="C258" s="9" t="s">
        <v>638</v>
      </c>
      <c r="D258" s="9" t="s">
        <v>794</v>
      </c>
      <c r="E258" s="9" t="s">
        <v>93</v>
      </c>
      <c r="F258" s="188">
        <v>31886</v>
      </c>
      <c r="G258" s="9" t="s">
        <v>268</v>
      </c>
      <c r="H258" s="9" t="s">
        <v>31</v>
      </c>
      <c r="I258" s="9" t="s">
        <v>157</v>
      </c>
      <c r="J258" s="9" t="s">
        <v>29</v>
      </c>
      <c r="K258" s="9">
        <v>2005</v>
      </c>
      <c r="L258" s="9" t="s">
        <v>34</v>
      </c>
      <c r="Y258" s="9" t="s">
        <v>2193</v>
      </c>
      <c r="Z258" s="9" t="s">
        <v>2194</v>
      </c>
      <c r="AA258" s="9" t="s">
        <v>2195</v>
      </c>
      <c r="AB258" s="9" t="s">
        <v>1219</v>
      </c>
    </row>
    <row r="259" spans="1:28" ht="17.25" customHeight="1" x14ac:dyDescent="0.2">
      <c r="A259" s="9">
        <v>425935</v>
      </c>
      <c r="B259" s="9" t="s">
        <v>2196</v>
      </c>
      <c r="C259" s="9" t="s">
        <v>2197</v>
      </c>
      <c r="D259" s="9" t="s">
        <v>322</v>
      </c>
      <c r="E259" s="9" t="s">
        <v>93</v>
      </c>
      <c r="H259" s="9" t="s">
        <v>31</v>
      </c>
      <c r="I259" s="9" t="s">
        <v>157</v>
      </c>
      <c r="J259" s="9" t="s">
        <v>32</v>
      </c>
      <c r="K259" s="9">
        <v>2008</v>
      </c>
      <c r="L259" s="9" t="s">
        <v>34</v>
      </c>
      <c r="Y259" s="9" t="s">
        <v>2198</v>
      </c>
      <c r="Z259" s="9" t="s">
        <v>2199</v>
      </c>
      <c r="AA259" s="9" t="s">
        <v>1179</v>
      </c>
      <c r="AB259" s="9" t="s">
        <v>1102</v>
      </c>
    </row>
    <row r="260" spans="1:28" ht="17.25" customHeight="1" x14ac:dyDescent="0.2">
      <c r="A260" s="9">
        <v>423291</v>
      </c>
      <c r="B260" s="9" t="s">
        <v>2200</v>
      </c>
      <c r="C260" s="9" t="s">
        <v>2201</v>
      </c>
      <c r="D260" s="9" t="s">
        <v>593</v>
      </c>
      <c r="E260" s="9" t="s">
        <v>92</v>
      </c>
      <c r="F260" s="188">
        <v>35742</v>
      </c>
      <c r="G260" s="9" t="s">
        <v>34</v>
      </c>
      <c r="H260" s="9" t="s">
        <v>31</v>
      </c>
      <c r="I260" s="9" t="s">
        <v>157</v>
      </c>
      <c r="J260" s="9" t="s">
        <v>32</v>
      </c>
      <c r="K260" s="9">
        <v>2017</v>
      </c>
      <c r="L260" s="9" t="s">
        <v>34</v>
      </c>
      <c r="Y260" s="9" t="s">
        <v>2202</v>
      </c>
      <c r="Z260" s="9" t="s">
        <v>1117</v>
      </c>
      <c r="AA260" s="9" t="s">
        <v>2092</v>
      </c>
      <c r="AB260" s="9" t="s">
        <v>1090</v>
      </c>
    </row>
    <row r="261" spans="1:28" ht="17.25" customHeight="1" x14ac:dyDescent="0.2">
      <c r="A261" s="9">
        <v>426472</v>
      </c>
      <c r="B261" s="9" t="s">
        <v>2203</v>
      </c>
      <c r="C261" s="9" t="s">
        <v>2204</v>
      </c>
      <c r="D261" s="9" t="s">
        <v>2205</v>
      </c>
      <c r="E261" s="9" t="s">
        <v>92</v>
      </c>
      <c r="F261" s="188" t="s">
        <v>2206</v>
      </c>
      <c r="G261" s="9" t="s">
        <v>268</v>
      </c>
      <c r="H261" s="9" t="s">
        <v>35</v>
      </c>
      <c r="I261" s="9" t="s">
        <v>157</v>
      </c>
      <c r="J261" s="9" t="s">
        <v>32</v>
      </c>
      <c r="K261" s="9">
        <v>2017</v>
      </c>
      <c r="L261" s="9" t="s">
        <v>34</v>
      </c>
      <c r="Y261" s="9" t="s">
        <v>2207</v>
      </c>
      <c r="Z261" s="9" t="s">
        <v>2208</v>
      </c>
      <c r="AA261" s="9" t="s">
        <v>2209</v>
      </c>
      <c r="AB261" s="9" t="s">
        <v>1102</v>
      </c>
    </row>
    <row r="262" spans="1:28" ht="17.25" customHeight="1" x14ac:dyDescent="0.2">
      <c r="A262" s="9">
        <v>427479</v>
      </c>
      <c r="B262" s="9" t="s">
        <v>2210</v>
      </c>
      <c r="C262" s="9" t="s">
        <v>266</v>
      </c>
      <c r="D262" s="9" t="s">
        <v>369</v>
      </c>
      <c r="E262" s="9" t="s">
        <v>92</v>
      </c>
      <c r="F262" s="188" t="s">
        <v>2211</v>
      </c>
      <c r="G262" s="9" t="s">
        <v>474</v>
      </c>
      <c r="H262" s="9" t="s">
        <v>31</v>
      </c>
      <c r="I262" s="9" t="s">
        <v>157</v>
      </c>
      <c r="J262" s="9" t="s">
        <v>32</v>
      </c>
      <c r="K262" s="9">
        <v>2018</v>
      </c>
      <c r="L262" s="9" t="s">
        <v>46</v>
      </c>
      <c r="N262" s="9">
        <v>158</v>
      </c>
      <c r="O262" s="188">
        <v>44572.47047453704</v>
      </c>
      <c r="P262" s="9">
        <v>14000</v>
      </c>
      <c r="Y262" s="9" t="s">
        <v>2212</v>
      </c>
      <c r="Z262" s="9" t="s">
        <v>1114</v>
      </c>
      <c r="AA262" s="9" t="s">
        <v>2213</v>
      </c>
      <c r="AB262" s="9" t="s">
        <v>1102</v>
      </c>
    </row>
    <row r="263" spans="1:28" ht="17.25" customHeight="1" x14ac:dyDescent="0.2">
      <c r="A263" s="9">
        <v>425917</v>
      </c>
      <c r="B263" s="9" t="s">
        <v>2214</v>
      </c>
      <c r="C263" s="9" t="s">
        <v>285</v>
      </c>
      <c r="D263" s="9" t="s">
        <v>267</v>
      </c>
      <c r="E263" s="9" t="s">
        <v>93</v>
      </c>
      <c r="F263" s="188">
        <v>32680</v>
      </c>
      <c r="G263" s="9" t="s">
        <v>1075</v>
      </c>
      <c r="H263" s="9" t="s">
        <v>31</v>
      </c>
      <c r="I263" s="9" t="s">
        <v>157</v>
      </c>
      <c r="J263" s="9" t="s">
        <v>32</v>
      </c>
      <c r="K263" s="9" t="s">
        <v>1055</v>
      </c>
      <c r="L263" s="9" t="s">
        <v>77</v>
      </c>
      <c r="Y263" s="9" t="s">
        <v>2215</v>
      </c>
      <c r="Z263" s="9" t="s">
        <v>1141</v>
      </c>
      <c r="AA263" s="9" t="s">
        <v>2216</v>
      </c>
      <c r="AB263" s="9" t="s">
        <v>1244</v>
      </c>
    </row>
    <row r="264" spans="1:28" ht="17.25" customHeight="1" x14ac:dyDescent="0.2">
      <c r="A264" s="9">
        <v>422690</v>
      </c>
      <c r="B264" s="9" t="s">
        <v>2217</v>
      </c>
      <c r="C264" s="9" t="s">
        <v>347</v>
      </c>
      <c r="D264" s="9" t="s">
        <v>2218</v>
      </c>
      <c r="E264" s="9" t="s">
        <v>92</v>
      </c>
      <c r="F264" s="188">
        <v>36462</v>
      </c>
      <c r="G264" s="9" t="s">
        <v>668</v>
      </c>
      <c r="H264" s="9" t="s">
        <v>31</v>
      </c>
      <c r="I264" s="9" t="s">
        <v>157</v>
      </c>
      <c r="J264" s="9" t="s">
        <v>29</v>
      </c>
      <c r="K264" s="9">
        <v>2017</v>
      </c>
      <c r="L264" s="9" t="s">
        <v>34</v>
      </c>
      <c r="Y264" s="9" t="s">
        <v>2219</v>
      </c>
      <c r="Z264" s="9" t="s">
        <v>1245</v>
      </c>
      <c r="AA264" s="9" t="s">
        <v>2220</v>
      </c>
      <c r="AB264" s="9" t="s">
        <v>1102</v>
      </c>
    </row>
    <row r="265" spans="1:28" ht="17.25" customHeight="1" x14ac:dyDescent="0.2">
      <c r="A265" s="9">
        <v>424492</v>
      </c>
      <c r="B265" s="9" t="s">
        <v>2221</v>
      </c>
      <c r="C265" s="9" t="s">
        <v>327</v>
      </c>
      <c r="D265" s="9" t="s">
        <v>706</v>
      </c>
      <c r="E265" s="9" t="s">
        <v>93</v>
      </c>
      <c r="F265" s="188">
        <v>34572</v>
      </c>
      <c r="G265" s="9" t="s">
        <v>34</v>
      </c>
      <c r="H265" s="9" t="s">
        <v>31</v>
      </c>
      <c r="I265" s="9" t="s">
        <v>157</v>
      </c>
      <c r="J265" s="9" t="s">
        <v>32</v>
      </c>
      <c r="K265" s="9">
        <v>2013</v>
      </c>
      <c r="L265" s="9" t="s">
        <v>34</v>
      </c>
      <c r="Y265" s="9" t="s">
        <v>2222</v>
      </c>
      <c r="Z265" s="9" t="s">
        <v>1221</v>
      </c>
      <c r="AA265" s="9" t="s">
        <v>2223</v>
      </c>
      <c r="AB265" s="9" t="s">
        <v>1102</v>
      </c>
    </row>
    <row r="266" spans="1:28" ht="17.25" customHeight="1" x14ac:dyDescent="0.2">
      <c r="A266" s="9">
        <v>425006</v>
      </c>
      <c r="B266" s="9" t="s">
        <v>2224</v>
      </c>
      <c r="C266" s="9" t="s">
        <v>670</v>
      </c>
      <c r="D266" s="9" t="s">
        <v>900</v>
      </c>
      <c r="E266" s="9" t="s">
        <v>93</v>
      </c>
      <c r="F266" s="188">
        <v>30682</v>
      </c>
      <c r="G266" s="9" t="s">
        <v>2225</v>
      </c>
      <c r="H266" s="9" t="s">
        <v>31</v>
      </c>
      <c r="I266" s="9" t="s">
        <v>157</v>
      </c>
      <c r="J266" s="9" t="s">
        <v>32</v>
      </c>
      <c r="K266" s="9">
        <v>2002</v>
      </c>
      <c r="L266" s="9" t="s">
        <v>86</v>
      </c>
      <c r="Y266" s="9" t="s">
        <v>2226</v>
      </c>
      <c r="Z266" s="9" t="s">
        <v>2227</v>
      </c>
      <c r="AA266" s="9" t="s">
        <v>2228</v>
      </c>
      <c r="AB266" s="9" t="s">
        <v>2229</v>
      </c>
    </row>
    <row r="267" spans="1:28" ht="17.25" customHeight="1" x14ac:dyDescent="0.2">
      <c r="A267" s="9">
        <v>423289</v>
      </c>
      <c r="B267" s="9" t="s">
        <v>2230</v>
      </c>
      <c r="C267" s="9" t="s">
        <v>623</v>
      </c>
      <c r="D267" s="9" t="s">
        <v>520</v>
      </c>
      <c r="E267" s="9" t="s">
        <v>92</v>
      </c>
      <c r="F267" s="188">
        <v>36161</v>
      </c>
      <c r="G267" s="9" t="s">
        <v>34</v>
      </c>
      <c r="H267" s="9" t="s">
        <v>31</v>
      </c>
      <c r="I267" s="9" t="s">
        <v>157</v>
      </c>
      <c r="J267" s="9" t="s">
        <v>32</v>
      </c>
      <c r="K267" s="9">
        <v>2017</v>
      </c>
      <c r="L267" s="9" t="s">
        <v>89</v>
      </c>
      <c r="Y267" s="9" t="s">
        <v>2231</v>
      </c>
      <c r="Z267" s="9" t="s">
        <v>2232</v>
      </c>
      <c r="AA267" s="9" t="s">
        <v>2233</v>
      </c>
      <c r="AB267" s="9" t="s">
        <v>1102</v>
      </c>
    </row>
    <row r="268" spans="1:28" ht="17.25" customHeight="1" x14ac:dyDescent="0.2">
      <c r="A268" s="9">
        <v>420710</v>
      </c>
      <c r="B268" s="9" t="s">
        <v>2234</v>
      </c>
      <c r="C268" s="9" t="s">
        <v>405</v>
      </c>
      <c r="D268" s="9" t="s">
        <v>365</v>
      </c>
      <c r="E268" s="9" t="s">
        <v>93</v>
      </c>
      <c r="F268" s="188">
        <v>35796</v>
      </c>
      <c r="G268" s="9" t="s">
        <v>423</v>
      </c>
      <c r="H268" s="9" t="s">
        <v>31</v>
      </c>
      <c r="I268" s="9" t="s">
        <v>157</v>
      </c>
      <c r="J268" s="9" t="s">
        <v>29</v>
      </c>
      <c r="K268" s="9">
        <v>2016</v>
      </c>
      <c r="L268" s="9" t="s">
        <v>46</v>
      </c>
      <c r="Y268" s="9" t="s">
        <v>2235</v>
      </c>
      <c r="Z268" s="9" t="s">
        <v>1146</v>
      </c>
      <c r="AA268" s="9" t="s">
        <v>1248</v>
      </c>
      <c r="AB268" s="9" t="s">
        <v>2236</v>
      </c>
    </row>
    <row r="269" spans="1:28" ht="17.25" customHeight="1" x14ac:dyDescent="0.2">
      <c r="A269" s="9">
        <v>425916</v>
      </c>
      <c r="B269" s="9" t="s">
        <v>2237</v>
      </c>
      <c r="C269" s="9" t="s">
        <v>285</v>
      </c>
      <c r="D269" s="9" t="s">
        <v>2238</v>
      </c>
      <c r="E269" s="9" t="s">
        <v>93</v>
      </c>
      <c r="F269" s="188">
        <v>34213</v>
      </c>
      <c r="G269" s="9" t="s">
        <v>80</v>
      </c>
      <c r="H269" s="9" t="s">
        <v>31</v>
      </c>
      <c r="I269" s="9" t="s">
        <v>157</v>
      </c>
      <c r="J269" s="9" t="s">
        <v>32</v>
      </c>
      <c r="K269" s="9">
        <v>2018</v>
      </c>
      <c r="L269" s="9" t="s">
        <v>34</v>
      </c>
      <c r="Y269" s="9" t="s">
        <v>2239</v>
      </c>
      <c r="Z269" s="9" t="s">
        <v>1165</v>
      </c>
      <c r="AA269" s="9" t="s">
        <v>2240</v>
      </c>
      <c r="AB269" s="9" t="s">
        <v>2241</v>
      </c>
    </row>
    <row r="270" spans="1:28" ht="17.25" customHeight="1" x14ac:dyDescent="0.2">
      <c r="A270" s="9">
        <v>419346</v>
      </c>
      <c r="B270" s="9" t="s">
        <v>2242</v>
      </c>
      <c r="C270" s="9" t="s">
        <v>429</v>
      </c>
      <c r="D270" s="9" t="s">
        <v>2243</v>
      </c>
      <c r="E270" s="9" t="s">
        <v>93</v>
      </c>
      <c r="F270" s="188">
        <v>34875</v>
      </c>
      <c r="G270" s="9" t="s">
        <v>34</v>
      </c>
      <c r="H270" s="9" t="s">
        <v>31</v>
      </c>
      <c r="I270" s="9" t="s">
        <v>157</v>
      </c>
      <c r="J270" s="9" t="s">
        <v>29</v>
      </c>
      <c r="K270" s="9">
        <v>2013</v>
      </c>
      <c r="L270" s="9" t="s">
        <v>34</v>
      </c>
      <c r="N270" s="9">
        <v>860</v>
      </c>
      <c r="O270" s="188">
        <v>44598.378182870372</v>
      </c>
      <c r="P270" s="9">
        <v>18000</v>
      </c>
      <c r="Y270" s="9" t="s">
        <v>2244</v>
      </c>
      <c r="Z270" s="9" t="s">
        <v>2245</v>
      </c>
      <c r="AA270" s="9" t="s">
        <v>2246</v>
      </c>
      <c r="AB270" s="9" t="s">
        <v>1090</v>
      </c>
    </row>
    <row r="271" spans="1:28" ht="17.25" customHeight="1" x14ac:dyDescent="0.2">
      <c r="A271" s="9">
        <v>424479</v>
      </c>
      <c r="B271" s="9" t="s">
        <v>2247</v>
      </c>
      <c r="C271" s="9" t="s">
        <v>380</v>
      </c>
      <c r="D271" s="9" t="s">
        <v>2248</v>
      </c>
      <c r="E271" s="9" t="s">
        <v>93</v>
      </c>
      <c r="F271" s="188">
        <v>36192</v>
      </c>
      <c r="G271" s="9" t="s">
        <v>46</v>
      </c>
      <c r="H271" s="9" t="s">
        <v>31</v>
      </c>
      <c r="I271" s="9" t="s">
        <v>157</v>
      </c>
      <c r="J271" s="9" t="s">
        <v>29</v>
      </c>
      <c r="K271" s="9">
        <v>2016</v>
      </c>
      <c r="L271" s="9" t="s">
        <v>46</v>
      </c>
      <c r="Y271" s="9" t="s">
        <v>2249</v>
      </c>
      <c r="Z271" s="9" t="s">
        <v>2250</v>
      </c>
      <c r="AA271" s="9" t="s">
        <v>1109</v>
      </c>
      <c r="AB271" s="9" t="s">
        <v>2251</v>
      </c>
    </row>
    <row r="272" spans="1:28" ht="17.25" customHeight="1" x14ac:dyDescent="0.2">
      <c r="A272" s="9">
        <v>425913</v>
      </c>
      <c r="B272" s="9" t="s">
        <v>2252</v>
      </c>
      <c r="C272" s="9" t="s">
        <v>312</v>
      </c>
      <c r="D272" s="9" t="s">
        <v>272</v>
      </c>
      <c r="E272" s="9" t="s">
        <v>92</v>
      </c>
      <c r="F272" s="188">
        <v>36540</v>
      </c>
      <c r="G272" s="9" t="s">
        <v>34</v>
      </c>
      <c r="H272" s="9" t="s">
        <v>31</v>
      </c>
      <c r="I272" s="9" t="s">
        <v>157</v>
      </c>
      <c r="J272" s="9" t="s">
        <v>29</v>
      </c>
      <c r="K272" s="9">
        <v>2017</v>
      </c>
      <c r="L272" s="9" t="s">
        <v>34</v>
      </c>
      <c r="Y272" s="9" t="s">
        <v>2253</v>
      </c>
      <c r="Z272" s="9" t="s">
        <v>1149</v>
      </c>
      <c r="AA272" s="9" t="s">
        <v>1249</v>
      </c>
      <c r="AB272" s="9" t="s">
        <v>1090</v>
      </c>
    </row>
    <row r="273" spans="1:28" ht="17.25" customHeight="1" x14ac:dyDescent="0.2">
      <c r="A273" s="9">
        <v>423445</v>
      </c>
      <c r="B273" s="9" t="s">
        <v>2254</v>
      </c>
      <c r="C273" s="9" t="s">
        <v>835</v>
      </c>
      <c r="D273" s="9" t="s">
        <v>328</v>
      </c>
      <c r="E273" s="9" t="s">
        <v>92</v>
      </c>
      <c r="F273" s="188">
        <v>35347</v>
      </c>
      <c r="G273" s="9" t="s">
        <v>53</v>
      </c>
      <c r="H273" s="9" t="s">
        <v>31</v>
      </c>
      <c r="I273" s="9" t="s">
        <v>157</v>
      </c>
      <c r="J273" s="9" t="s">
        <v>29</v>
      </c>
      <c r="K273" s="9">
        <v>2017</v>
      </c>
      <c r="L273" s="9" t="s">
        <v>34</v>
      </c>
      <c r="Y273" s="9" t="s">
        <v>2255</v>
      </c>
      <c r="Z273" s="9" t="s">
        <v>2256</v>
      </c>
      <c r="AA273" s="9" t="s">
        <v>1115</v>
      </c>
      <c r="AB273" s="9" t="s">
        <v>1102</v>
      </c>
    </row>
    <row r="274" spans="1:28" ht="17.25" customHeight="1" x14ac:dyDescent="0.2">
      <c r="A274" s="9">
        <v>426480</v>
      </c>
      <c r="B274" s="9" t="s">
        <v>2257</v>
      </c>
      <c r="C274" s="9" t="s">
        <v>270</v>
      </c>
      <c r="D274" s="9" t="s">
        <v>349</v>
      </c>
      <c r="E274" s="9" t="s">
        <v>92</v>
      </c>
      <c r="F274" s="188">
        <v>36161</v>
      </c>
      <c r="G274" s="9" t="s">
        <v>381</v>
      </c>
      <c r="H274" s="9" t="s">
        <v>31</v>
      </c>
      <c r="I274" s="9" t="s">
        <v>157</v>
      </c>
      <c r="J274" s="9" t="s">
        <v>32</v>
      </c>
      <c r="K274" s="9">
        <v>2017</v>
      </c>
      <c r="L274" s="9" t="s">
        <v>46</v>
      </c>
      <c r="Y274" s="9" t="s">
        <v>2258</v>
      </c>
      <c r="Z274" s="9" t="s">
        <v>1105</v>
      </c>
      <c r="AA274" s="9" t="s">
        <v>2259</v>
      </c>
      <c r="AB274" s="9" t="s">
        <v>1102</v>
      </c>
    </row>
    <row r="275" spans="1:28" ht="17.25" customHeight="1" x14ac:dyDescent="0.2">
      <c r="A275" s="9">
        <v>424478</v>
      </c>
      <c r="B275" s="9" t="s">
        <v>2260</v>
      </c>
      <c r="C275" s="9" t="s">
        <v>825</v>
      </c>
      <c r="D275" s="9" t="s">
        <v>2261</v>
      </c>
      <c r="E275" s="9" t="s">
        <v>92</v>
      </c>
      <c r="F275" s="188">
        <v>32669</v>
      </c>
      <c r="G275" s="9" t="s">
        <v>2262</v>
      </c>
      <c r="H275" s="9" t="s">
        <v>31</v>
      </c>
      <c r="I275" s="9" t="s">
        <v>157</v>
      </c>
      <c r="J275" s="9" t="s">
        <v>32</v>
      </c>
      <c r="K275" s="9">
        <v>2011</v>
      </c>
      <c r="L275" s="9" t="s">
        <v>86</v>
      </c>
      <c r="Y275" s="9" t="s">
        <v>2263</v>
      </c>
      <c r="Z275" s="9" t="s">
        <v>2264</v>
      </c>
      <c r="AA275" s="9" t="s">
        <v>2265</v>
      </c>
      <c r="AB275" s="9" t="s">
        <v>1157</v>
      </c>
    </row>
    <row r="276" spans="1:28" ht="17.25" customHeight="1" x14ac:dyDescent="0.2">
      <c r="A276" s="9">
        <v>414790</v>
      </c>
      <c r="B276" s="9" t="s">
        <v>2266</v>
      </c>
      <c r="C276" s="9" t="s">
        <v>462</v>
      </c>
      <c r="D276" s="9" t="s">
        <v>2267</v>
      </c>
      <c r="E276" s="9" t="s">
        <v>92</v>
      </c>
      <c r="F276" s="188">
        <v>27397</v>
      </c>
      <c r="G276" s="9" t="s">
        <v>43</v>
      </c>
      <c r="H276" s="9" t="s">
        <v>31</v>
      </c>
      <c r="I276" s="9" t="s">
        <v>157</v>
      </c>
      <c r="J276" s="9" t="s">
        <v>32</v>
      </c>
      <c r="K276" s="9">
        <v>1995</v>
      </c>
      <c r="L276" s="9" t="s">
        <v>43</v>
      </c>
      <c r="X276" s="9" t="s">
        <v>517</v>
      </c>
      <c r="Y276" s="9" t="s">
        <v>2268</v>
      </c>
      <c r="Z276" s="9" t="s">
        <v>2269</v>
      </c>
      <c r="AA276" s="9" t="s">
        <v>2270</v>
      </c>
      <c r="AB276" s="9" t="s">
        <v>2271</v>
      </c>
    </row>
    <row r="277" spans="1:28" ht="17.25" customHeight="1" x14ac:dyDescent="0.2">
      <c r="A277" s="9">
        <v>424497</v>
      </c>
      <c r="B277" s="9" t="s">
        <v>2272</v>
      </c>
      <c r="C277" s="9" t="s">
        <v>959</v>
      </c>
      <c r="D277" s="9" t="s">
        <v>288</v>
      </c>
      <c r="E277" s="9" t="s">
        <v>93</v>
      </c>
      <c r="F277" s="188">
        <v>36015</v>
      </c>
      <c r="G277" s="9" t="s">
        <v>34</v>
      </c>
      <c r="H277" s="9" t="s">
        <v>31</v>
      </c>
      <c r="I277" s="9" t="s">
        <v>157</v>
      </c>
      <c r="J277" s="9" t="s">
        <v>29</v>
      </c>
      <c r="K277" s="9">
        <v>2016</v>
      </c>
      <c r="L277" s="9" t="s">
        <v>46</v>
      </c>
      <c r="Y277" s="9" t="s">
        <v>2273</v>
      </c>
      <c r="Z277" s="9" t="s">
        <v>2274</v>
      </c>
      <c r="AA277" s="9" t="s">
        <v>1154</v>
      </c>
      <c r="AB277" s="9" t="s">
        <v>1111</v>
      </c>
    </row>
    <row r="278" spans="1:28" ht="17.25" customHeight="1" x14ac:dyDescent="0.2">
      <c r="A278" s="9">
        <v>422698</v>
      </c>
      <c r="B278" s="9" t="s">
        <v>2275</v>
      </c>
      <c r="C278" s="9" t="s">
        <v>521</v>
      </c>
      <c r="D278" s="9" t="s">
        <v>349</v>
      </c>
      <c r="E278" s="9" t="s">
        <v>92</v>
      </c>
      <c r="F278" s="188">
        <v>36182</v>
      </c>
      <c r="G278" s="9" t="s">
        <v>34</v>
      </c>
      <c r="H278" s="9" t="s">
        <v>31</v>
      </c>
      <c r="I278" s="9" t="s">
        <v>157</v>
      </c>
      <c r="J278" s="9" t="s">
        <v>29</v>
      </c>
      <c r="K278" s="9">
        <v>2017</v>
      </c>
      <c r="L278" s="9" t="s">
        <v>89</v>
      </c>
      <c r="Y278" s="9" t="s">
        <v>2276</v>
      </c>
      <c r="Z278" s="9" t="s">
        <v>1193</v>
      </c>
      <c r="AA278" s="9" t="s">
        <v>2259</v>
      </c>
      <c r="AB278" s="9" t="s">
        <v>1120</v>
      </c>
    </row>
    <row r="279" spans="1:28" ht="17.25" customHeight="1" x14ac:dyDescent="0.2">
      <c r="A279" s="9">
        <v>427186</v>
      </c>
      <c r="B279" s="9" t="s">
        <v>2277</v>
      </c>
      <c r="C279" s="9" t="s">
        <v>554</v>
      </c>
      <c r="D279" s="9" t="s">
        <v>502</v>
      </c>
      <c r="E279" s="9" t="s">
        <v>92</v>
      </c>
      <c r="F279" s="188">
        <v>35654</v>
      </c>
      <c r="G279" s="9" t="s">
        <v>34</v>
      </c>
      <c r="H279" s="9" t="s">
        <v>31</v>
      </c>
      <c r="I279" s="9" t="s">
        <v>157</v>
      </c>
      <c r="J279" s="9" t="s">
        <v>29</v>
      </c>
      <c r="K279" s="9">
        <v>2015</v>
      </c>
      <c r="L279" s="9" t="s">
        <v>34</v>
      </c>
      <c r="Y279" s="9" t="s">
        <v>2278</v>
      </c>
      <c r="Z279" s="9" t="s">
        <v>2279</v>
      </c>
      <c r="AA279" s="9" t="s">
        <v>2280</v>
      </c>
      <c r="AB279" s="9" t="s">
        <v>1090</v>
      </c>
    </row>
    <row r="280" spans="1:28" ht="17.25" customHeight="1" x14ac:dyDescent="0.2">
      <c r="A280" s="9">
        <v>422701</v>
      </c>
      <c r="B280" s="9" t="s">
        <v>2281</v>
      </c>
      <c r="C280" s="9" t="s">
        <v>307</v>
      </c>
      <c r="D280" s="9" t="s">
        <v>759</v>
      </c>
      <c r="E280" s="9" t="s">
        <v>92</v>
      </c>
      <c r="F280" s="188">
        <v>36341</v>
      </c>
      <c r="G280" s="9" t="s">
        <v>34</v>
      </c>
      <c r="H280" s="9" t="s">
        <v>31</v>
      </c>
      <c r="I280" s="9" t="s">
        <v>157</v>
      </c>
      <c r="J280" s="9" t="s">
        <v>29</v>
      </c>
      <c r="K280" s="9">
        <v>2017</v>
      </c>
      <c r="L280" s="9" t="s">
        <v>46</v>
      </c>
      <c r="Y280" s="9" t="s">
        <v>2282</v>
      </c>
      <c r="Z280" s="9" t="s">
        <v>1126</v>
      </c>
      <c r="AA280" s="9" t="s">
        <v>2283</v>
      </c>
      <c r="AB280" s="9" t="s">
        <v>1120</v>
      </c>
    </row>
    <row r="281" spans="1:28" ht="17.25" customHeight="1" x14ac:dyDescent="0.2">
      <c r="A281" s="9">
        <v>425874</v>
      </c>
      <c r="B281" s="9" t="s">
        <v>2284</v>
      </c>
      <c r="C281" s="9" t="s">
        <v>2285</v>
      </c>
      <c r="D281" s="9" t="s">
        <v>1086</v>
      </c>
      <c r="E281" s="9" t="s">
        <v>92</v>
      </c>
      <c r="F281" s="188">
        <v>28212</v>
      </c>
      <c r="G281" s="9" t="s">
        <v>86</v>
      </c>
      <c r="H281" s="9" t="s">
        <v>31</v>
      </c>
      <c r="I281" s="9" t="s">
        <v>157</v>
      </c>
      <c r="Y281" s="9" t="s">
        <v>2286</v>
      </c>
      <c r="Z281" s="9" t="s">
        <v>2287</v>
      </c>
      <c r="AA281" s="9" t="s">
        <v>2288</v>
      </c>
      <c r="AB281" s="9" t="s">
        <v>1090</v>
      </c>
    </row>
    <row r="282" spans="1:28" ht="17.25" customHeight="1" x14ac:dyDescent="0.2">
      <c r="A282" s="9">
        <v>427189</v>
      </c>
      <c r="B282" s="9" t="s">
        <v>2289</v>
      </c>
      <c r="C282" s="9" t="s">
        <v>909</v>
      </c>
      <c r="D282" s="9" t="s">
        <v>349</v>
      </c>
      <c r="E282" s="9" t="s">
        <v>93</v>
      </c>
      <c r="F282" s="188" t="s">
        <v>2290</v>
      </c>
      <c r="G282" s="9" t="s">
        <v>1034</v>
      </c>
      <c r="H282" s="9" t="s">
        <v>31</v>
      </c>
      <c r="I282" s="9" t="s">
        <v>157</v>
      </c>
      <c r="J282" s="9" t="s">
        <v>29</v>
      </c>
      <c r="K282" s="9">
        <v>2003</v>
      </c>
      <c r="L282" s="9" t="s">
        <v>34</v>
      </c>
      <c r="Y282" s="9" t="s">
        <v>2291</v>
      </c>
      <c r="Z282" s="9" t="s">
        <v>2292</v>
      </c>
      <c r="AA282" s="9" t="s">
        <v>2293</v>
      </c>
      <c r="AB282" s="9" t="s">
        <v>1881</v>
      </c>
    </row>
    <row r="283" spans="1:28" ht="17.25" customHeight="1" x14ac:dyDescent="0.2">
      <c r="A283" s="9">
        <v>427223</v>
      </c>
      <c r="B283" s="9" t="s">
        <v>2294</v>
      </c>
      <c r="C283" s="9" t="s">
        <v>968</v>
      </c>
      <c r="D283" s="9" t="s">
        <v>379</v>
      </c>
      <c r="E283" s="9" t="s">
        <v>93</v>
      </c>
      <c r="F283" s="188">
        <v>35997</v>
      </c>
      <c r="H283" s="9" t="s">
        <v>31</v>
      </c>
      <c r="I283" s="9" t="s">
        <v>157</v>
      </c>
      <c r="J283" s="9" t="s">
        <v>29</v>
      </c>
      <c r="K283" s="9">
        <v>2016</v>
      </c>
      <c r="L283" s="9" t="s">
        <v>86</v>
      </c>
      <c r="Y283" s="9" t="s">
        <v>2295</v>
      </c>
      <c r="Z283" s="9" t="s">
        <v>2296</v>
      </c>
      <c r="AA283" s="9" t="s">
        <v>2297</v>
      </c>
      <c r="AB283" s="9" t="s">
        <v>1157</v>
      </c>
    </row>
    <row r="284" spans="1:28" ht="17.25" customHeight="1" x14ac:dyDescent="0.2">
      <c r="A284" s="9">
        <v>424501</v>
      </c>
      <c r="B284" s="9" t="s">
        <v>2298</v>
      </c>
      <c r="C284" s="9" t="s">
        <v>2299</v>
      </c>
      <c r="D284" s="9" t="s">
        <v>464</v>
      </c>
      <c r="E284" s="9" t="s">
        <v>93</v>
      </c>
      <c r="F284" s="188">
        <v>35478</v>
      </c>
      <c r="G284" s="9" t="s">
        <v>34</v>
      </c>
      <c r="H284" s="9" t="s">
        <v>31</v>
      </c>
      <c r="I284" s="9" t="s">
        <v>157</v>
      </c>
      <c r="J284" s="9" t="s">
        <v>32</v>
      </c>
      <c r="K284" s="9">
        <v>2015</v>
      </c>
      <c r="L284" s="9" t="s">
        <v>268</v>
      </c>
      <c r="Y284" s="9" t="s">
        <v>2300</v>
      </c>
      <c r="Z284" s="9" t="s">
        <v>2301</v>
      </c>
      <c r="AA284" s="9" t="s">
        <v>2302</v>
      </c>
      <c r="AB284" s="9" t="s">
        <v>1119</v>
      </c>
    </row>
    <row r="285" spans="1:28" ht="17.25" customHeight="1" x14ac:dyDescent="0.2">
      <c r="A285" s="9">
        <v>427190</v>
      </c>
      <c r="B285" s="9" t="s">
        <v>2303</v>
      </c>
      <c r="C285" s="9" t="s">
        <v>270</v>
      </c>
      <c r="D285" s="9" t="s">
        <v>2182</v>
      </c>
      <c r="E285" s="9" t="s">
        <v>92</v>
      </c>
      <c r="F285" s="188">
        <v>36175</v>
      </c>
      <c r="G285" s="9" t="s">
        <v>34</v>
      </c>
      <c r="H285" s="9" t="s">
        <v>31</v>
      </c>
      <c r="I285" s="9" t="s">
        <v>157</v>
      </c>
      <c r="J285" s="9" t="s">
        <v>32</v>
      </c>
      <c r="K285" s="9">
        <v>2018</v>
      </c>
      <c r="L285" s="9" t="s">
        <v>34</v>
      </c>
      <c r="Y285" s="9" t="s">
        <v>2304</v>
      </c>
      <c r="Z285" s="9" t="s">
        <v>1117</v>
      </c>
      <c r="AA285" s="9" t="s">
        <v>1226</v>
      </c>
      <c r="AB285" s="9" t="s">
        <v>1090</v>
      </c>
    </row>
    <row r="286" spans="1:28" ht="17.25" customHeight="1" x14ac:dyDescent="0.2">
      <c r="A286" s="9">
        <v>423364</v>
      </c>
      <c r="B286" s="9" t="s">
        <v>2305</v>
      </c>
      <c r="C286" s="9" t="s">
        <v>2306</v>
      </c>
      <c r="D286" s="9" t="s">
        <v>1021</v>
      </c>
      <c r="E286" s="9" t="s">
        <v>93</v>
      </c>
      <c r="F286" s="188">
        <v>36343</v>
      </c>
      <c r="G286" s="9" t="s">
        <v>338</v>
      </c>
      <c r="H286" s="9" t="s">
        <v>31</v>
      </c>
      <c r="I286" s="9" t="s">
        <v>157</v>
      </c>
      <c r="J286" s="9" t="s">
        <v>32</v>
      </c>
      <c r="K286" s="9">
        <v>2017</v>
      </c>
      <c r="L286" s="9" t="s">
        <v>46</v>
      </c>
      <c r="Y286" s="9" t="s">
        <v>2307</v>
      </c>
      <c r="Z286" s="9" t="s">
        <v>2308</v>
      </c>
      <c r="AA286" s="9" t="s">
        <v>1215</v>
      </c>
      <c r="AB286" s="9" t="s">
        <v>1102</v>
      </c>
    </row>
    <row r="287" spans="1:28" ht="17.25" customHeight="1" x14ac:dyDescent="0.2">
      <c r="A287" s="9">
        <v>424424</v>
      </c>
      <c r="B287" s="9" t="s">
        <v>2309</v>
      </c>
      <c r="C287" s="9" t="s">
        <v>572</v>
      </c>
      <c r="D287" s="9" t="s">
        <v>386</v>
      </c>
      <c r="E287" s="9" t="s">
        <v>93</v>
      </c>
      <c r="F287" s="188">
        <v>35797</v>
      </c>
      <c r="G287" s="9" t="s">
        <v>534</v>
      </c>
      <c r="H287" s="9" t="s">
        <v>31</v>
      </c>
      <c r="I287" s="9" t="s">
        <v>157</v>
      </c>
      <c r="J287" s="9" t="s">
        <v>29</v>
      </c>
      <c r="K287" s="9">
        <v>2016</v>
      </c>
      <c r="L287" s="9" t="s">
        <v>46</v>
      </c>
      <c r="Y287" s="9" t="s">
        <v>2310</v>
      </c>
      <c r="Z287" s="9" t="s">
        <v>1586</v>
      </c>
      <c r="AA287" s="9" t="s">
        <v>1208</v>
      </c>
      <c r="AB287" s="9" t="s">
        <v>1120</v>
      </c>
    </row>
    <row r="288" spans="1:28" ht="17.25" customHeight="1" x14ac:dyDescent="0.2">
      <c r="A288" s="9">
        <v>422572</v>
      </c>
      <c r="B288" s="9" t="s">
        <v>2311</v>
      </c>
      <c r="C288" s="9" t="s">
        <v>285</v>
      </c>
      <c r="D288" s="9" t="s">
        <v>2312</v>
      </c>
      <c r="E288" s="9" t="s">
        <v>93</v>
      </c>
      <c r="F288" s="188">
        <v>36526</v>
      </c>
      <c r="G288" s="9" t="s">
        <v>34</v>
      </c>
      <c r="H288" s="9" t="s">
        <v>35</v>
      </c>
      <c r="I288" s="9" t="s">
        <v>157</v>
      </c>
      <c r="J288" s="9" t="s">
        <v>32</v>
      </c>
      <c r="K288" s="9">
        <v>2017</v>
      </c>
      <c r="L288" s="9" t="s">
        <v>34</v>
      </c>
      <c r="Y288" s="9" t="s">
        <v>2313</v>
      </c>
      <c r="Z288" s="9" t="s">
        <v>1141</v>
      </c>
      <c r="AA288" s="9" t="s">
        <v>2314</v>
      </c>
      <c r="AB288" s="9" t="s">
        <v>1090</v>
      </c>
    </row>
    <row r="289" spans="1:28" ht="17.25" customHeight="1" x14ac:dyDescent="0.2">
      <c r="A289" s="9">
        <v>419329</v>
      </c>
      <c r="B289" s="9" t="s">
        <v>2315</v>
      </c>
      <c r="C289" s="9" t="s">
        <v>798</v>
      </c>
      <c r="D289" s="9" t="s">
        <v>532</v>
      </c>
      <c r="E289" s="9" t="s">
        <v>93</v>
      </c>
      <c r="F289" s="188">
        <v>34335</v>
      </c>
      <c r="G289" s="9" t="s">
        <v>86</v>
      </c>
      <c r="H289" s="9" t="s">
        <v>31</v>
      </c>
      <c r="I289" s="9" t="s">
        <v>157</v>
      </c>
      <c r="J289" s="9" t="s">
        <v>32</v>
      </c>
      <c r="K289" s="9">
        <v>2011</v>
      </c>
      <c r="L289" s="9" t="s">
        <v>86</v>
      </c>
      <c r="X289" s="9" t="s">
        <v>517</v>
      </c>
      <c r="Y289" s="9" t="s">
        <v>2316</v>
      </c>
      <c r="Z289" s="9" t="s">
        <v>2317</v>
      </c>
      <c r="AA289" s="9" t="s">
        <v>1256</v>
      </c>
      <c r="AB289" s="9" t="s">
        <v>1157</v>
      </c>
    </row>
    <row r="290" spans="1:28" ht="17.25" customHeight="1" x14ac:dyDescent="0.2">
      <c r="A290" s="9">
        <v>419829</v>
      </c>
      <c r="B290" s="9" t="s">
        <v>2318</v>
      </c>
      <c r="C290" s="9" t="s">
        <v>2319</v>
      </c>
      <c r="D290" s="9" t="s">
        <v>310</v>
      </c>
      <c r="E290" s="9" t="s">
        <v>93</v>
      </c>
      <c r="F290" s="188">
        <v>33703</v>
      </c>
      <c r="G290" s="9" t="s">
        <v>402</v>
      </c>
      <c r="H290" s="9" t="s">
        <v>31</v>
      </c>
      <c r="I290" s="9" t="s">
        <v>157</v>
      </c>
      <c r="J290" s="9" t="s">
        <v>32</v>
      </c>
      <c r="K290" s="9">
        <v>2010</v>
      </c>
      <c r="L290" s="9" t="s">
        <v>86</v>
      </c>
      <c r="Y290" s="9" t="s">
        <v>2320</v>
      </c>
      <c r="Z290" s="9" t="s">
        <v>2321</v>
      </c>
      <c r="AA290" s="9" t="s">
        <v>2322</v>
      </c>
      <c r="AB290" s="9" t="s">
        <v>1157</v>
      </c>
    </row>
    <row r="291" spans="1:28" ht="17.25" customHeight="1" x14ac:dyDescent="0.2">
      <c r="A291" s="9">
        <v>425816</v>
      </c>
      <c r="B291" s="9" t="s">
        <v>2323</v>
      </c>
      <c r="C291" s="9" t="s">
        <v>887</v>
      </c>
      <c r="D291" s="9" t="s">
        <v>1730</v>
      </c>
      <c r="E291" s="9" t="s">
        <v>93</v>
      </c>
      <c r="H291" s="9" t="s">
        <v>31</v>
      </c>
      <c r="I291" s="9" t="s">
        <v>157</v>
      </c>
      <c r="J291" s="9" t="s">
        <v>29</v>
      </c>
      <c r="K291" s="9">
        <v>2013</v>
      </c>
      <c r="L291" s="9" t="s">
        <v>34</v>
      </c>
      <c r="Y291" s="9" t="s">
        <v>2324</v>
      </c>
      <c r="Z291" s="9" t="s">
        <v>2325</v>
      </c>
      <c r="AA291" s="9" t="s">
        <v>2326</v>
      </c>
      <c r="AB291" s="9" t="s">
        <v>1120</v>
      </c>
    </row>
    <row r="292" spans="1:28" ht="17.25" customHeight="1" x14ac:dyDescent="0.2">
      <c r="A292" s="9">
        <v>425815</v>
      </c>
      <c r="B292" s="9" t="s">
        <v>2327</v>
      </c>
      <c r="C292" s="9" t="s">
        <v>305</v>
      </c>
      <c r="D292" s="9" t="s">
        <v>560</v>
      </c>
      <c r="E292" s="9" t="s">
        <v>93</v>
      </c>
      <c r="F292" s="188">
        <v>35900</v>
      </c>
      <c r="H292" s="9" t="s">
        <v>31</v>
      </c>
      <c r="I292" s="9" t="s">
        <v>157</v>
      </c>
      <c r="J292" s="9" t="s">
        <v>29</v>
      </c>
      <c r="K292" s="9">
        <v>2016</v>
      </c>
      <c r="L292" s="9" t="s">
        <v>46</v>
      </c>
      <c r="Y292" s="9" t="s">
        <v>2328</v>
      </c>
      <c r="Z292" s="9" t="s">
        <v>1108</v>
      </c>
      <c r="AA292" s="9" t="s">
        <v>1257</v>
      </c>
      <c r="AB292" s="9" t="s">
        <v>1098</v>
      </c>
    </row>
    <row r="293" spans="1:28" ht="17.25" customHeight="1" x14ac:dyDescent="0.2">
      <c r="A293" s="9">
        <v>424433</v>
      </c>
      <c r="B293" s="9" t="s">
        <v>2329</v>
      </c>
      <c r="C293" s="9" t="s">
        <v>644</v>
      </c>
      <c r="D293" s="9" t="s">
        <v>434</v>
      </c>
      <c r="E293" s="9" t="s">
        <v>93</v>
      </c>
      <c r="F293" s="188">
        <v>36172</v>
      </c>
      <c r="G293" s="9" t="s">
        <v>481</v>
      </c>
      <c r="H293" s="9" t="s">
        <v>31</v>
      </c>
      <c r="I293" s="9" t="s">
        <v>157</v>
      </c>
      <c r="J293" s="9" t="s">
        <v>29</v>
      </c>
      <c r="K293" s="9">
        <v>2016</v>
      </c>
      <c r="L293" s="9" t="s">
        <v>46</v>
      </c>
      <c r="Y293" s="9" t="s">
        <v>2330</v>
      </c>
      <c r="Z293" s="9" t="s">
        <v>2331</v>
      </c>
      <c r="AA293" s="9" t="s">
        <v>1153</v>
      </c>
      <c r="AB293" s="9" t="s">
        <v>1238</v>
      </c>
    </row>
    <row r="294" spans="1:28" ht="17.25" customHeight="1" x14ac:dyDescent="0.2">
      <c r="A294" s="9">
        <v>425829</v>
      </c>
      <c r="B294" s="9" t="s">
        <v>2332</v>
      </c>
      <c r="C294" s="9" t="s">
        <v>811</v>
      </c>
      <c r="D294" s="9" t="s">
        <v>579</v>
      </c>
      <c r="E294" s="9" t="s">
        <v>93</v>
      </c>
      <c r="F294" s="188">
        <v>34700</v>
      </c>
      <c r="G294" s="9" t="s">
        <v>34</v>
      </c>
      <c r="H294" s="9" t="s">
        <v>31</v>
      </c>
      <c r="I294" s="9" t="s">
        <v>157</v>
      </c>
      <c r="J294" s="9" t="s">
        <v>32</v>
      </c>
      <c r="K294" s="9">
        <v>2019</v>
      </c>
      <c r="L294" s="9" t="s">
        <v>34</v>
      </c>
      <c r="Y294" s="9" t="s">
        <v>2333</v>
      </c>
      <c r="Z294" s="9" t="s">
        <v>2334</v>
      </c>
      <c r="AA294" s="9" t="s">
        <v>2335</v>
      </c>
      <c r="AB294" s="9" t="s">
        <v>1120</v>
      </c>
    </row>
    <row r="295" spans="1:28" ht="17.25" customHeight="1" x14ac:dyDescent="0.2">
      <c r="A295" s="9">
        <v>425830</v>
      </c>
      <c r="B295" s="9" t="s">
        <v>2336</v>
      </c>
      <c r="C295" s="9" t="s">
        <v>582</v>
      </c>
      <c r="D295" s="9" t="s">
        <v>553</v>
      </c>
      <c r="E295" s="9" t="s">
        <v>93</v>
      </c>
      <c r="F295" s="188">
        <v>36526</v>
      </c>
      <c r="G295" s="9" t="s">
        <v>1008</v>
      </c>
      <c r="H295" s="9" t="s">
        <v>31</v>
      </c>
      <c r="I295" s="9" t="s">
        <v>157</v>
      </c>
      <c r="J295" s="9" t="s">
        <v>29</v>
      </c>
      <c r="K295" s="9">
        <v>2017</v>
      </c>
      <c r="L295" s="9" t="s">
        <v>46</v>
      </c>
      <c r="Y295" s="9" t="s">
        <v>2337</v>
      </c>
      <c r="Z295" s="9" t="s">
        <v>1609</v>
      </c>
      <c r="AA295" s="9" t="s">
        <v>2338</v>
      </c>
      <c r="AB295" s="9" t="s">
        <v>1102</v>
      </c>
    </row>
    <row r="296" spans="1:28" ht="17.25" customHeight="1" x14ac:dyDescent="0.2">
      <c r="A296" s="9">
        <v>427156</v>
      </c>
      <c r="B296" s="9" t="s">
        <v>2339</v>
      </c>
      <c r="C296" s="9" t="s">
        <v>828</v>
      </c>
      <c r="D296" s="9" t="s">
        <v>802</v>
      </c>
      <c r="E296" s="9" t="s">
        <v>93</v>
      </c>
      <c r="F296" s="188">
        <v>28491</v>
      </c>
      <c r="G296" s="9" t="s">
        <v>268</v>
      </c>
      <c r="H296" s="9" t="s">
        <v>31</v>
      </c>
      <c r="I296" s="9" t="s">
        <v>157</v>
      </c>
      <c r="J296" s="9" t="s">
        <v>29</v>
      </c>
      <c r="K296" s="9">
        <v>1996</v>
      </c>
      <c r="L296" s="9" t="s">
        <v>34</v>
      </c>
      <c r="Y296" s="9" t="s">
        <v>2340</v>
      </c>
      <c r="Z296" s="9" t="s">
        <v>2341</v>
      </c>
      <c r="AA296" s="9" t="s">
        <v>1799</v>
      </c>
      <c r="AB296" s="9" t="s">
        <v>1120</v>
      </c>
    </row>
    <row r="297" spans="1:28" ht="17.25" customHeight="1" x14ac:dyDescent="0.2">
      <c r="A297" s="9">
        <v>419334</v>
      </c>
      <c r="B297" s="9" t="s">
        <v>2342</v>
      </c>
      <c r="C297" s="9" t="s">
        <v>285</v>
      </c>
      <c r="D297" s="9" t="s">
        <v>337</v>
      </c>
      <c r="E297" s="9" t="s">
        <v>93</v>
      </c>
      <c r="F297" s="188">
        <v>34335</v>
      </c>
      <c r="G297" s="9" t="s">
        <v>34</v>
      </c>
      <c r="H297" s="9" t="s">
        <v>31</v>
      </c>
      <c r="I297" s="9" t="s">
        <v>157</v>
      </c>
      <c r="J297" s="9" t="s">
        <v>32</v>
      </c>
      <c r="K297" s="9">
        <v>2012</v>
      </c>
      <c r="L297" s="9" t="s">
        <v>34</v>
      </c>
      <c r="X297" s="9" t="s">
        <v>517</v>
      </c>
      <c r="Y297" s="9" t="s">
        <v>2343</v>
      </c>
      <c r="Z297" s="9" t="s">
        <v>2344</v>
      </c>
      <c r="AA297" s="9" t="s">
        <v>1263</v>
      </c>
      <c r="AB297" s="9" t="s">
        <v>1100</v>
      </c>
    </row>
    <row r="298" spans="1:28" ht="17.25" customHeight="1" x14ac:dyDescent="0.2">
      <c r="A298" s="9">
        <v>422588</v>
      </c>
      <c r="B298" s="9" t="s">
        <v>2345</v>
      </c>
      <c r="C298" s="9" t="s">
        <v>893</v>
      </c>
      <c r="D298" s="9" t="s">
        <v>1002</v>
      </c>
      <c r="E298" s="9" t="s">
        <v>93</v>
      </c>
      <c r="F298" s="188">
        <v>35458</v>
      </c>
      <c r="G298" s="9" t="s">
        <v>338</v>
      </c>
      <c r="H298" s="9" t="s">
        <v>31</v>
      </c>
      <c r="I298" s="9" t="s">
        <v>157</v>
      </c>
      <c r="J298" s="9" t="s">
        <v>29</v>
      </c>
      <c r="K298" s="9">
        <v>2015</v>
      </c>
      <c r="L298" s="9" t="s">
        <v>46</v>
      </c>
      <c r="Y298" s="9" t="s">
        <v>2346</v>
      </c>
      <c r="Z298" s="9" t="s">
        <v>2347</v>
      </c>
      <c r="AA298" s="9" t="s">
        <v>2348</v>
      </c>
      <c r="AB298" s="9" t="s">
        <v>1102</v>
      </c>
    </row>
    <row r="299" spans="1:28" ht="17.25" customHeight="1" x14ac:dyDescent="0.2">
      <c r="A299" s="9">
        <v>426483</v>
      </c>
      <c r="B299" s="9" t="s">
        <v>2349</v>
      </c>
      <c r="C299" s="9" t="s">
        <v>410</v>
      </c>
      <c r="D299" s="9" t="s">
        <v>2350</v>
      </c>
      <c r="E299" s="9" t="s">
        <v>92</v>
      </c>
      <c r="F299" s="188">
        <v>33389</v>
      </c>
      <c r="G299" s="9" t="s">
        <v>46</v>
      </c>
      <c r="H299" s="9" t="s">
        <v>31</v>
      </c>
      <c r="I299" s="9" t="s">
        <v>157</v>
      </c>
      <c r="J299" s="9" t="s">
        <v>32</v>
      </c>
      <c r="K299" s="9">
        <v>2009</v>
      </c>
      <c r="L299" s="9" t="s">
        <v>46</v>
      </c>
      <c r="Y299" s="9" t="s">
        <v>2351</v>
      </c>
      <c r="Z299" s="9" t="s">
        <v>1103</v>
      </c>
      <c r="AA299" s="9" t="s">
        <v>2352</v>
      </c>
      <c r="AB299" s="9" t="s">
        <v>1102</v>
      </c>
    </row>
    <row r="300" spans="1:28" ht="17.25" customHeight="1" x14ac:dyDescent="0.2">
      <c r="A300" s="9">
        <v>422749</v>
      </c>
      <c r="B300" s="9" t="s">
        <v>2353</v>
      </c>
      <c r="C300" s="9" t="s">
        <v>285</v>
      </c>
      <c r="D300" s="9" t="s">
        <v>2354</v>
      </c>
      <c r="E300" s="9" t="s">
        <v>93</v>
      </c>
      <c r="F300" s="188">
        <v>35096</v>
      </c>
      <c r="G300" s="9" t="s">
        <v>481</v>
      </c>
      <c r="H300" s="9" t="s">
        <v>31</v>
      </c>
      <c r="I300" s="9" t="s">
        <v>157</v>
      </c>
      <c r="J300" s="9" t="s">
        <v>32</v>
      </c>
      <c r="K300" s="9">
        <v>2014</v>
      </c>
      <c r="L300" s="9" t="s">
        <v>46</v>
      </c>
      <c r="X300" s="9" t="s">
        <v>517</v>
      </c>
      <c r="Y300" s="9" t="s">
        <v>2355</v>
      </c>
      <c r="Z300" s="9" t="s">
        <v>1122</v>
      </c>
      <c r="AA300" s="9" t="s">
        <v>1116</v>
      </c>
      <c r="AB300" s="9" t="s">
        <v>1265</v>
      </c>
    </row>
    <row r="301" spans="1:28" ht="17.25" customHeight="1" x14ac:dyDescent="0.2">
      <c r="A301" s="9">
        <v>420773</v>
      </c>
      <c r="B301" s="9" t="s">
        <v>2356</v>
      </c>
      <c r="C301" s="9" t="s">
        <v>350</v>
      </c>
      <c r="D301" s="9" t="s">
        <v>296</v>
      </c>
      <c r="E301" s="9" t="s">
        <v>93</v>
      </c>
      <c r="F301" s="188">
        <v>35065</v>
      </c>
      <c r="G301" s="9" t="s">
        <v>34</v>
      </c>
      <c r="H301" s="9" t="s">
        <v>31</v>
      </c>
      <c r="I301" s="9" t="s">
        <v>157</v>
      </c>
      <c r="J301" s="9" t="s">
        <v>29</v>
      </c>
      <c r="K301" s="9">
        <v>2016</v>
      </c>
      <c r="L301" s="9" t="s">
        <v>34</v>
      </c>
      <c r="Y301" s="9" t="s">
        <v>2357</v>
      </c>
      <c r="Z301" s="9" t="s">
        <v>1240</v>
      </c>
      <c r="AA301" s="9" t="s">
        <v>2358</v>
      </c>
      <c r="AB301" s="9" t="s">
        <v>1098</v>
      </c>
    </row>
    <row r="302" spans="1:28" ht="17.25" customHeight="1" x14ac:dyDescent="0.2">
      <c r="A302" s="9">
        <v>422742</v>
      </c>
      <c r="B302" s="9" t="s">
        <v>2359</v>
      </c>
      <c r="C302" s="9" t="s">
        <v>307</v>
      </c>
      <c r="D302" s="9" t="s">
        <v>2360</v>
      </c>
      <c r="E302" s="9" t="s">
        <v>93</v>
      </c>
      <c r="F302" s="188">
        <v>35986</v>
      </c>
      <c r="G302" s="9" t="s">
        <v>34</v>
      </c>
      <c r="H302" s="9" t="s">
        <v>31</v>
      </c>
      <c r="I302" s="9" t="s">
        <v>157</v>
      </c>
      <c r="J302" s="9" t="s">
        <v>32</v>
      </c>
      <c r="K302" s="9">
        <v>2017</v>
      </c>
      <c r="L302" s="9" t="s">
        <v>34</v>
      </c>
      <c r="Y302" s="9" t="s">
        <v>2361</v>
      </c>
      <c r="Z302" s="9" t="s">
        <v>1126</v>
      </c>
      <c r="AA302" s="9" t="s">
        <v>2297</v>
      </c>
      <c r="AB302" s="9" t="s">
        <v>1120</v>
      </c>
    </row>
    <row r="303" spans="1:28" ht="17.25" customHeight="1" x14ac:dyDescent="0.2">
      <c r="A303" s="9">
        <v>422737</v>
      </c>
      <c r="B303" s="9" t="s">
        <v>2362</v>
      </c>
      <c r="C303" s="9" t="s">
        <v>411</v>
      </c>
      <c r="D303" s="9" t="s">
        <v>412</v>
      </c>
      <c r="E303" s="9" t="s">
        <v>93</v>
      </c>
      <c r="F303" s="188">
        <v>36226</v>
      </c>
      <c r="G303" s="9" t="s">
        <v>34</v>
      </c>
      <c r="H303" s="9" t="s">
        <v>31</v>
      </c>
      <c r="I303" s="9" t="s">
        <v>157</v>
      </c>
      <c r="J303" s="9" t="s">
        <v>29</v>
      </c>
      <c r="K303" s="9">
        <v>2017</v>
      </c>
      <c r="L303" s="9" t="s">
        <v>34</v>
      </c>
      <c r="N303" s="9">
        <v>849</v>
      </c>
      <c r="O303" s="188">
        <v>44595.548657407409</v>
      </c>
      <c r="P303" s="9">
        <v>20000</v>
      </c>
      <c r="Y303" s="9" t="s">
        <v>2363</v>
      </c>
      <c r="Z303" s="9" t="s">
        <v>2364</v>
      </c>
      <c r="AA303" s="9" t="s">
        <v>1518</v>
      </c>
      <c r="AB303" s="9" t="s">
        <v>1881</v>
      </c>
    </row>
    <row r="304" spans="1:28" ht="17.25" customHeight="1" x14ac:dyDescent="0.2">
      <c r="A304" s="9">
        <v>422744</v>
      </c>
      <c r="B304" s="9" t="s">
        <v>2365</v>
      </c>
      <c r="C304" s="9" t="s">
        <v>305</v>
      </c>
      <c r="D304" s="9" t="s">
        <v>328</v>
      </c>
      <c r="E304" s="9" t="s">
        <v>93</v>
      </c>
      <c r="F304" s="188">
        <v>36412</v>
      </c>
      <c r="G304" s="9" t="s">
        <v>34</v>
      </c>
      <c r="H304" s="9" t="s">
        <v>31</v>
      </c>
      <c r="I304" s="9" t="s">
        <v>157</v>
      </c>
      <c r="J304" s="9" t="s">
        <v>32</v>
      </c>
      <c r="K304" s="9">
        <v>2017</v>
      </c>
      <c r="L304" s="9" t="s">
        <v>34</v>
      </c>
      <c r="Y304" s="9" t="s">
        <v>2366</v>
      </c>
      <c r="Z304" s="9" t="s">
        <v>1178</v>
      </c>
      <c r="AA304" s="9" t="s">
        <v>1176</v>
      </c>
      <c r="AB304" s="9" t="s">
        <v>1120</v>
      </c>
    </row>
    <row r="305" spans="1:28" ht="17.25" customHeight="1" x14ac:dyDescent="0.2">
      <c r="A305" s="9">
        <v>427212</v>
      </c>
      <c r="B305" s="9" t="s">
        <v>2367</v>
      </c>
      <c r="C305" s="9" t="s">
        <v>383</v>
      </c>
      <c r="D305" s="9" t="s">
        <v>2368</v>
      </c>
      <c r="E305" s="9" t="s">
        <v>93</v>
      </c>
      <c r="F305" s="188">
        <v>36303</v>
      </c>
      <c r="G305" s="9" t="s">
        <v>402</v>
      </c>
      <c r="H305" s="9" t="s">
        <v>31</v>
      </c>
      <c r="I305" s="9" t="s">
        <v>157</v>
      </c>
      <c r="J305" s="9" t="s">
        <v>29</v>
      </c>
      <c r="K305" s="9">
        <v>2017</v>
      </c>
      <c r="L305" s="9" t="s">
        <v>86</v>
      </c>
      <c r="Y305" s="9" t="s">
        <v>2369</v>
      </c>
      <c r="Z305" s="9" t="s">
        <v>2370</v>
      </c>
      <c r="AA305" s="9" t="s">
        <v>2371</v>
      </c>
      <c r="AB305" s="9" t="s">
        <v>2372</v>
      </c>
    </row>
    <row r="306" spans="1:28" ht="17.25" customHeight="1" x14ac:dyDescent="0.2">
      <c r="A306" s="9">
        <v>422753</v>
      </c>
      <c r="B306" s="9" t="s">
        <v>2373</v>
      </c>
      <c r="C306" s="9" t="s">
        <v>387</v>
      </c>
      <c r="D306" s="9" t="s">
        <v>2374</v>
      </c>
      <c r="E306" s="9" t="s">
        <v>93</v>
      </c>
      <c r="F306" s="188">
        <v>36165</v>
      </c>
      <c r="G306" s="9" t="s">
        <v>43</v>
      </c>
      <c r="H306" s="9" t="s">
        <v>31</v>
      </c>
      <c r="I306" s="9" t="s">
        <v>157</v>
      </c>
      <c r="J306" s="9" t="s">
        <v>29</v>
      </c>
      <c r="K306" s="9">
        <v>2017</v>
      </c>
      <c r="L306" s="9" t="s">
        <v>46</v>
      </c>
      <c r="Y306" s="9" t="s">
        <v>2375</v>
      </c>
      <c r="Z306" s="9" t="s">
        <v>1198</v>
      </c>
      <c r="AA306" s="9" t="s">
        <v>2376</v>
      </c>
      <c r="AB306" s="9" t="s">
        <v>1102</v>
      </c>
    </row>
    <row r="307" spans="1:28" ht="17.25" customHeight="1" x14ac:dyDescent="0.2">
      <c r="A307" s="9">
        <v>422754</v>
      </c>
      <c r="B307" s="9" t="s">
        <v>2377</v>
      </c>
      <c r="C307" s="9" t="s">
        <v>1023</v>
      </c>
      <c r="D307" s="9" t="s">
        <v>297</v>
      </c>
      <c r="E307" s="9" t="s">
        <v>93</v>
      </c>
      <c r="F307" s="188">
        <v>36096</v>
      </c>
      <c r="G307" s="9" t="s">
        <v>34</v>
      </c>
      <c r="H307" s="9" t="s">
        <v>35</v>
      </c>
      <c r="I307" s="9" t="s">
        <v>157</v>
      </c>
      <c r="J307" s="9" t="s">
        <v>29</v>
      </c>
      <c r="K307" s="9">
        <v>2017</v>
      </c>
      <c r="L307" s="9" t="s">
        <v>34</v>
      </c>
      <c r="Y307" s="9" t="s">
        <v>2378</v>
      </c>
      <c r="Z307" s="9" t="s">
        <v>1269</v>
      </c>
      <c r="AA307" s="9" t="s">
        <v>1270</v>
      </c>
      <c r="AB307" s="9" t="s">
        <v>1119</v>
      </c>
    </row>
    <row r="308" spans="1:28" ht="17.25" customHeight="1" x14ac:dyDescent="0.2">
      <c r="A308" s="9">
        <v>425940</v>
      </c>
      <c r="B308" s="9" t="s">
        <v>2379</v>
      </c>
      <c r="C308" s="9" t="s">
        <v>2380</v>
      </c>
      <c r="D308" s="9" t="s">
        <v>279</v>
      </c>
      <c r="E308" s="9" t="s">
        <v>93</v>
      </c>
      <c r="F308" s="188">
        <v>35320</v>
      </c>
      <c r="G308" s="9" t="s">
        <v>34</v>
      </c>
      <c r="H308" s="9" t="s">
        <v>31</v>
      </c>
      <c r="I308" s="9" t="s">
        <v>157</v>
      </c>
      <c r="J308" s="9" t="s">
        <v>29</v>
      </c>
      <c r="K308" s="9">
        <v>2014</v>
      </c>
      <c r="L308" s="9" t="s">
        <v>34</v>
      </c>
      <c r="Y308" s="9" t="s">
        <v>2381</v>
      </c>
      <c r="Z308" s="9" t="s">
        <v>1223</v>
      </c>
      <c r="AA308" s="9" t="s">
        <v>1104</v>
      </c>
      <c r="AB308" s="9" t="s">
        <v>1120</v>
      </c>
    </row>
    <row r="309" spans="1:28" ht="17.25" customHeight="1" x14ac:dyDescent="0.2">
      <c r="A309" s="9">
        <v>424508</v>
      </c>
      <c r="B309" s="9" t="s">
        <v>2382</v>
      </c>
      <c r="C309" s="9" t="s">
        <v>430</v>
      </c>
      <c r="D309" s="9" t="s">
        <v>459</v>
      </c>
      <c r="E309" s="9" t="s">
        <v>93</v>
      </c>
      <c r="F309" s="188">
        <v>36002</v>
      </c>
      <c r="G309" s="9" t="s">
        <v>34</v>
      </c>
      <c r="H309" s="9" t="s">
        <v>31</v>
      </c>
      <c r="I309" s="9" t="s">
        <v>157</v>
      </c>
      <c r="J309" s="9" t="s">
        <v>32</v>
      </c>
      <c r="K309" s="9">
        <v>2016</v>
      </c>
      <c r="L309" s="9" t="s">
        <v>34</v>
      </c>
      <c r="Y309" s="9" t="s">
        <v>2383</v>
      </c>
      <c r="Z309" s="9" t="s">
        <v>1274</v>
      </c>
      <c r="AA309" s="9" t="s">
        <v>1275</v>
      </c>
      <c r="AB309" s="9" t="s">
        <v>2384</v>
      </c>
    </row>
    <row r="310" spans="1:28" ht="17.25" customHeight="1" x14ac:dyDescent="0.2">
      <c r="A310" s="9">
        <v>427193</v>
      </c>
      <c r="B310" s="9" t="s">
        <v>2385</v>
      </c>
      <c r="C310" s="9" t="s">
        <v>289</v>
      </c>
      <c r="D310" s="9" t="s">
        <v>2386</v>
      </c>
      <c r="E310" s="9" t="s">
        <v>93</v>
      </c>
      <c r="F310" s="188">
        <v>36717</v>
      </c>
      <c r="G310" s="9" t="s">
        <v>2387</v>
      </c>
      <c r="H310" s="9" t="s">
        <v>31</v>
      </c>
      <c r="I310" s="9" t="s">
        <v>157</v>
      </c>
      <c r="J310" s="9" t="s">
        <v>32</v>
      </c>
      <c r="K310" s="9">
        <v>2018</v>
      </c>
      <c r="L310" s="9" t="s">
        <v>46</v>
      </c>
      <c r="Y310" s="9" t="s">
        <v>2388</v>
      </c>
      <c r="Z310" s="9" t="s">
        <v>2389</v>
      </c>
      <c r="AA310" s="9" t="s">
        <v>2390</v>
      </c>
      <c r="AB310" s="9" t="s">
        <v>2391</v>
      </c>
    </row>
    <row r="311" spans="1:28" ht="17.25" customHeight="1" x14ac:dyDescent="0.2">
      <c r="A311" s="9">
        <v>425937</v>
      </c>
      <c r="B311" s="9" t="s">
        <v>2392</v>
      </c>
      <c r="C311" s="9" t="s">
        <v>285</v>
      </c>
      <c r="D311" s="9" t="s">
        <v>755</v>
      </c>
      <c r="E311" s="9" t="s">
        <v>93</v>
      </c>
      <c r="F311" s="188" t="s">
        <v>2393</v>
      </c>
      <c r="H311" s="9" t="s">
        <v>31</v>
      </c>
      <c r="I311" s="9" t="s">
        <v>157</v>
      </c>
      <c r="J311" s="9" t="s">
        <v>29</v>
      </c>
      <c r="K311" s="9">
        <v>2012</v>
      </c>
      <c r="L311" s="9" t="s">
        <v>46</v>
      </c>
      <c r="Y311" s="9" t="s">
        <v>2394</v>
      </c>
      <c r="Z311" s="9" t="s">
        <v>1435</v>
      </c>
      <c r="AA311" s="9" t="s">
        <v>2395</v>
      </c>
      <c r="AB311" s="9" t="s">
        <v>1119</v>
      </c>
    </row>
    <row r="312" spans="1:28" ht="17.25" customHeight="1" x14ac:dyDescent="0.2">
      <c r="A312" s="9">
        <v>420780</v>
      </c>
      <c r="B312" s="9" t="s">
        <v>2396</v>
      </c>
      <c r="C312" s="9" t="s">
        <v>330</v>
      </c>
      <c r="D312" s="9" t="s">
        <v>514</v>
      </c>
      <c r="E312" s="9" t="s">
        <v>92</v>
      </c>
      <c r="F312" s="188">
        <v>35897</v>
      </c>
      <c r="G312" s="9" t="s">
        <v>34</v>
      </c>
      <c r="H312" s="9" t="s">
        <v>31</v>
      </c>
      <c r="I312" s="9" t="s">
        <v>157</v>
      </c>
      <c r="J312" s="9" t="s">
        <v>32</v>
      </c>
      <c r="K312" s="9">
        <v>2015</v>
      </c>
      <c r="L312" s="9" t="s">
        <v>34</v>
      </c>
      <c r="Y312" s="9" t="s">
        <v>2397</v>
      </c>
      <c r="Z312" s="9" t="s">
        <v>2398</v>
      </c>
      <c r="AA312" s="9" t="s">
        <v>2399</v>
      </c>
      <c r="AB312" s="9" t="s">
        <v>1102</v>
      </c>
    </row>
    <row r="313" spans="1:28" ht="17.25" customHeight="1" x14ac:dyDescent="0.2">
      <c r="A313" s="9">
        <v>425928</v>
      </c>
      <c r="B313" s="9" t="s">
        <v>2400</v>
      </c>
      <c r="C313" s="9" t="s">
        <v>285</v>
      </c>
      <c r="D313" s="9" t="s">
        <v>2401</v>
      </c>
      <c r="E313" s="9" t="s">
        <v>92</v>
      </c>
      <c r="F313" s="188">
        <v>35371</v>
      </c>
      <c r="G313" s="9" t="s">
        <v>46</v>
      </c>
      <c r="H313" s="9" t="s">
        <v>31</v>
      </c>
      <c r="I313" s="9" t="s">
        <v>157</v>
      </c>
      <c r="J313" s="9" t="s">
        <v>29</v>
      </c>
      <c r="K313" s="9">
        <v>2014</v>
      </c>
      <c r="L313" s="9" t="s">
        <v>46</v>
      </c>
      <c r="Y313" s="9" t="s">
        <v>2402</v>
      </c>
      <c r="Z313" s="9" t="s">
        <v>1222</v>
      </c>
      <c r="AA313" s="9" t="s">
        <v>2403</v>
      </c>
      <c r="AB313" s="9" t="s">
        <v>2404</v>
      </c>
    </row>
    <row r="314" spans="1:28" ht="17.25" customHeight="1" x14ac:dyDescent="0.2">
      <c r="A314" s="9">
        <v>424525</v>
      </c>
      <c r="B314" s="9" t="s">
        <v>2405</v>
      </c>
      <c r="C314" s="9" t="s">
        <v>1621</v>
      </c>
      <c r="D314" s="9" t="s">
        <v>376</v>
      </c>
      <c r="E314" s="9" t="s">
        <v>93</v>
      </c>
      <c r="F314" s="188">
        <v>35987</v>
      </c>
      <c r="G314" s="9" t="s">
        <v>2406</v>
      </c>
      <c r="H314" s="9" t="s">
        <v>31</v>
      </c>
      <c r="I314" s="9" t="s">
        <v>157</v>
      </c>
      <c r="J314" s="9" t="s">
        <v>32</v>
      </c>
      <c r="K314" s="9">
        <v>2016</v>
      </c>
      <c r="L314" s="9" t="s">
        <v>89</v>
      </c>
      <c r="Y314" s="9" t="s">
        <v>2407</v>
      </c>
      <c r="Z314" s="9" t="s">
        <v>2408</v>
      </c>
      <c r="AA314" s="9" t="s">
        <v>1133</v>
      </c>
      <c r="AB314" s="9" t="s">
        <v>1102</v>
      </c>
    </row>
    <row r="315" spans="1:28" ht="17.25" customHeight="1" x14ac:dyDescent="0.2">
      <c r="A315" s="9">
        <v>425011</v>
      </c>
      <c r="B315" s="9" t="s">
        <v>2409</v>
      </c>
      <c r="C315" s="9" t="s">
        <v>2410</v>
      </c>
      <c r="D315" s="9" t="s">
        <v>961</v>
      </c>
      <c r="E315" s="9" t="s">
        <v>92</v>
      </c>
      <c r="F315" s="188">
        <v>36526</v>
      </c>
      <c r="G315" s="9" t="s">
        <v>34</v>
      </c>
      <c r="H315" s="9" t="s">
        <v>31</v>
      </c>
      <c r="I315" s="9" t="s">
        <v>157</v>
      </c>
      <c r="J315" s="9" t="s">
        <v>32</v>
      </c>
      <c r="K315" s="9">
        <v>2017</v>
      </c>
      <c r="L315" s="9" t="s">
        <v>34</v>
      </c>
      <c r="Y315" s="9" t="s">
        <v>2411</v>
      </c>
      <c r="Z315" s="9" t="s">
        <v>2412</v>
      </c>
      <c r="AA315" s="9" t="s">
        <v>2413</v>
      </c>
      <c r="AB315" s="9" t="s">
        <v>1120</v>
      </c>
    </row>
    <row r="316" spans="1:28" ht="17.25" customHeight="1" x14ac:dyDescent="0.2">
      <c r="A316" s="9">
        <v>424429</v>
      </c>
      <c r="B316" s="9" t="s">
        <v>2414</v>
      </c>
      <c r="C316" s="9" t="s">
        <v>671</v>
      </c>
      <c r="D316" s="9" t="s">
        <v>2415</v>
      </c>
      <c r="E316" s="9" t="s">
        <v>93</v>
      </c>
      <c r="F316" s="188">
        <v>34011</v>
      </c>
      <c r="G316" s="9" t="s">
        <v>1039</v>
      </c>
      <c r="H316" s="9" t="s">
        <v>31</v>
      </c>
      <c r="I316" s="9" t="s">
        <v>157</v>
      </c>
      <c r="J316" s="9" t="s">
        <v>29</v>
      </c>
      <c r="K316" s="9">
        <v>2016</v>
      </c>
      <c r="L316" s="9" t="s">
        <v>46</v>
      </c>
      <c r="Y316" s="9" t="s">
        <v>2416</v>
      </c>
      <c r="Z316" s="9" t="s">
        <v>2417</v>
      </c>
      <c r="AA316" s="9" t="s">
        <v>2418</v>
      </c>
      <c r="AB316" s="9" t="s">
        <v>2419</v>
      </c>
    </row>
    <row r="317" spans="1:28" ht="17.25" customHeight="1" x14ac:dyDescent="0.2">
      <c r="A317" s="9">
        <v>422766</v>
      </c>
      <c r="B317" s="9" t="s">
        <v>2420</v>
      </c>
      <c r="C317" s="9" t="s">
        <v>311</v>
      </c>
      <c r="D317" s="9" t="s">
        <v>271</v>
      </c>
      <c r="E317" s="9" t="s">
        <v>92</v>
      </c>
      <c r="F317" s="188">
        <v>35803</v>
      </c>
      <c r="G317" s="9" t="s">
        <v>2421</v>
      </c>
      <c r="H317" s="9" t="s">
        <v>31</v>
      </c>
      <c r="I317" s="9" t="s">
        <v>157</v>
      </c>
      <c r="J317" s="9" t="s">
        <v>32</v>
      </c>
      <c r="K317" s="9">
        <v>2016</v>
      </c>
      <c r="L317" s="9" t="s">
        <v>46</v>
      </c>
      <c r="Y317" s="9" t="s">
        <v>2422</v>
      </c>
      <c r="Z317" s="9" t="s">
        <v>2423</v>
      </c>
      <c r="AA317" s="9" t="s">
        <v>1123</v>
      </c>
      <c r="AB317" s="9" t="s">
        <v>1102</v>
      </c>
    </row>
    <row r="318" spans="1:28" ht="17.25" customHeight="1" x14ac:dyDescent="0.2">
      <c r="A318" s="9">
        <v>425955</v>
      </c>
      <c r="B318" s="9" t="s">
        <v>2424</v>
      </c>
      <c r="C318" s="9" t="s">
        <v>312</v>
      </c>
      <c r="D318" s="9" t="s">
        <v>806</v>
      </c>
      <c r="E318" s="9" t="s">
        <v>93</v>
      </c>
      <c r="F318" s="188">
        <v>35439</v>
      </c>
      <c r="G318" s="9" t="s">
        <v>268</v>
      </c>
      <c r="H318" s="9" t="s">
        <v>31</v>
      </c>
      <c r="I318" s="9" t="s">
        <v>157</v>
      </c>
      <c r="J318" s="9" t="s">
        <v>29</v>
      </c>
      <c r="K318" s="9">
        <v>2015</v>
      </c>
      <c r="L318" s="9" t="s">
        <v>46</v>
      </c>
      <c r="Y318" s="9" t="s">
        <v>2425</v>
      </c>
      <c r="Z318" s="9" t="s">
        <v>1223</v>
      </c>
      <c r="AA318" s="9" t="s">
        <v>2426</v>
      </c>
      <c r="AB318" s="9" t="s">
        <v>1120</v>
      </c>
    </row>
    <row r="319" spans="1:28" ht="17.25" customHeight="1" x14ac:dyDescent="0.2">
      <c r="A319" s="9">
        <v>425971</v>
      </c>
      <c r="B319" s="9" t="s">
        <v>2427</v>
      </c>
      <c r="C319" s="9" t="s">
        <v>366</v>
      </c>
      <c r="D319" s="9" t="s">
        <v>530</v>
      </c>
      <c r="E319" s="9" t="s">
        <v>92</v>
      </c>
      <c r="F319" s="188">
        <v>36566</v>
      </c>
      <c r="G319" s="9" t="s">
        <v>34</v>
      </c>
      <c r="H319" s="9" t="s">
        <v>31</v>
      </c>
      <c r="I319" s="9" t="s">
        <v>157</v>
      </c>
      <c r="J319" s="9" t="s">
        <v>32</v>
      </c>
      <c r="K319" s="9">
        <v>2017</v>
      </c>
      <c r="L319" s="9" t="s">
        <v>34</v>
      </c>
      <c r="Y319" s="9" t="s">
        <v>2428</v>
      </c>
      <c r="Z319" s="9" t="s">
        <v>1234</v>
      </c>
      <c r="AA319" s="9" t="s">
        <v>1815</v>
      </c>
      <c r="AB319" s="9" t="s">
        <v>1120</v>
      </c>
    </row>
    <row r="320" spans="1:28" ht="17.25" customHeight="1" x14ac:dyDescent="0.2">
      <c r="A320" s="9">
        <v>419389</v>
      </c>
      <c r="B320" s="9" t="s">
        <v>2429</v>
      </c>
      <c r="C320" s="9" t="s">
        <v>535</v>
      </c>
      <c r="D320" s="9" t="s">
        <v>280</v>
      </c>
      <c r="E320" s="9" t="s">
        <v>92</v>
      </c>
      <c r="F320" s="188">
        <v>35065</v>
      </c>
      <c r="G320" s="9" t="s">
        <v>34</v>
      </c>
      <c r="H320" s="9" t="s">
        <v>31</v>
      </c>
      <c r="I320" s="9" t="s">
        <v>157</v>
      </c>
      <c r="J320" s="9" t="s">
        <v>32</v>
      </c>
      <c r="K320" s="9">
        <v>2014</v>
      </c>
      <c r="L320" s="9" t="s">
        <v>34</v>
      </c>
      <c r="X320" s="9" t="s">
        <v>517</v>
      </c>
      <c r="Y320" s="9" t="s">
        <v>2430</v>
      </c>
      <c r="Z320" s="9" t="s">
        <v>2431</v>
      </c>
      <c r="AA320" s="9" t="s">
        <v>1156</v>
      </c>
      <c r="AB320" s="9" t="s">
        <v>1098</v>
      </c>
    </row>
    <row r="321" spans="1:28" ht="17.25" customHeight="1" x14ac:dyDescent="0.2">
      <c r="A321" s="9">
        <v>427242</v>
      </c>
      <c r="B321" s="9" t="s">
        <v>2432</v>
      </c>
      <c r="C321" s="9" t="s">
        <v>270</v>
      </c>
      <c r="D321" s="9" t="s">
        <v>532</v>
      </c>
      <c r="E321" s="9" t="s">
        <v>93</v>
      </c>
      <c r="F321" s="188">
        <v>29834</v>
      </c>
      <c r="G321" s="9" t="s">
        <v>268</v>
      </c>
      <c r="H321" s="9" t="s">
        <v>31</v>
      </c>
      <c r="I321" s="9" t="s">
        <v>157</v>
      </c>
      <c r="J321" s="9" t="s">
        <v>32</v>
      </c>
      <c r="K321" s="9">
        <v>1999</v>
      </c>
      <c r="L321" s="9" t="s">
        <v>34</v>
      </c>
      <c r="Y321" s="9" t="s">
        <v>2433</v>
      </c>
      <c r="Z321" s="9" t="s">
        <v>1105</v>
      </c>
      <c r="AA321" s="9" t="s">
        <v>1256</v>
      </c>
      <c r="AB321" s="9" t="s">
        <v>1098</v>
      </c>
    </row>
    <row r="322" spans="1:28" ht="17.25" customHeight="1" x14ac:dyDescent="0.2">
      <c r="A322" s="9">
        <v>427231</v>
      </c>
      <c r="B322" s="9" t="s">
        <v>2434</v>
      </c>
      <c r="C322" s="9" t="s">
        <v>305</v>
      </c>
      <c r="D322" s="9" t="s">
        <v>2435</v>
      </c>
      <c r="E322" s="9" t="s">
        <v>92</v>
      </c>
      <c r="F322" s="188">
        <v>30548</v>
      </c>
      <c r="G322" s="9" t="s">
        <v>2436</v>
      </c>
      <c r="H322" s="9" t="s">
        <v>31</v>
      </c>
      <c r="I322" s="9" t="s">
        <v>157</v>
      </c>
      <c r="J322" s="9" t="s">
        <v>29</v>
      </c>
      <c r="K322" s="9">
        <v>2002</v>
      </c>
      <c r="L322" s="9" t="s">
        <v>63</v>
      </c>
      <c r="Y322" s="9" t="s">
        <v>2437</v>
      </c>
      <c r="Z322" s="9" t="s">
        <v>1207</v>
      </c>
      <c r="AA322" s="9" t="s">
        <v>2438</v>
      </c>
      <c r="AB322" s="9" t="s">
        <v>1261</v>
      </c>
    </row>
    <row r="323" spans="1:28" ht="17.25" customHeight="1" x14ac:dyDescent="0.2">
      <c r="A323" s="9">
        <v>427234</v>
      </c>
      <c r="B323" s="9" t="s">
        <v>2439</v>
      </c>
      <c r="C323" s="9" t="s">
        <v>531</v>
      </c>
      <c r="D323" s="9" t="s">
        <v>359</v>
      </c>
      <c r="E323" s="9" t="s">
        <v>93</v>
      </c>
      <c r="F323" s="188">
        <v>36174</v>
      </c>
      <c r="G323" s="9" t="s">
        <v>34</v>
      </c>
      <c r="H323" s="9" t="s">
        <v>31</v>
      </c>
      <c r="I323" s="9" t="s">
        <v>157</v>
      </c>
      <c r="J323" s="9" t="s">
        <v>29</v>
      </c>
      <c r="K323" s="9">
        <v>2017</v>
      </c>
      <c r="L323" s="9" t="s">
        <v>34</v>
      </c>
      <c r="Y323" s="9" t="s">
        <v>2440</v>
      </c>
      <c r="Z323" s="9" t="s">
        <v>2441</v>
      </c>
      <c r="AA323" s="9" t="s">
        <v>2442</v>
      </c>
      <c r="AB323" s="9" t="s">
        <v>1090</v>
      </c>
    </row>
    <row r="324" spans="1:28" ht="17.25" customHeight="1" x14ac:dyDescent="0.2">
      <c r="A324" s="9">
        <v>417936</v>
      </c>
      <c r="B324" s="9" t="s">
        <v>2443</v>
      </c>
      <c r="C324" s="9" t="s">
        <v>1820</v>
      </c>
      <c r="D324" s="9" t="s">
        <v>443</v>
      </c>
      <c r="E324" s="9" t="s">
        <v>93</v>
      </c>
      <c r="F324" s="188">
        <v>32377</v>
      </c>
      <c r="G324" s="9" t="s">
        <v>34</v>
      </c>
      <c r="H324" s="9" t="s">
        <v>31</v>
      </c>
      <c r="I324" s="9" t="s">
        <v>157</v>
      </c>
      <c r="J324" s="9" t="s">
        <v>32</v>
      </c>
      <c r="K324" s="9">
        <v>2007</v>
      </c>
      <c r="L324" s="9" t="s">
        <v>34</v>
      </c>
      <c r="Y324" s="9" t="s">
        <v>2444</v>
      </c>
      <c r="Z324" s="9" t="s">
        <v>2445</v>
      </c>
      <c r="AA324" s="9" t="s">
        <v>2446</v>
      </c>
      <c r="AB324" s="9" t="s">
        <v>1090</v>
      </c>
    </row>
    <row r="325" spans="1:28" ht="17.25" customHeight="1" x14ac:dyDescent="0.2">
      <c r="A325" s="9">
        <v>424551</v>
      </c>
      <c r="B325" s="9" t="s">
        <v>2447</v>
      </c>
      <c r="C325" s="9" t="s">
        <v>2448</v>
      </c>
      <c r="D325" s="9" t="s">
        <v>328</v>
      </c>
      <c r="E325" s="9" t="s">
        <v>93</v>
      </c>
      <c r="F325" s="188">
        <v>33162</v>
      </c>
      <c r="G325" s="9" t="s">
        <v>34</v>
      </c>
      <c r="H325" s="9" t="s">
        <v>31</v>
      </c>
      <c r="I325" s="9" t="s">
        <v>157</v>
      </c>
      <c r="J325" s="9" t="s">
        <v>32</v>
      </c>
      <c r="K325" s="9">
        <v>2009</v>
      </c>
      <c r="L325" s="9" t="s">
        <v>34</v>
      </c>
      <c r="Y325" s="9" t="s">
        <v>2449</v>
      </c>
      <c r="Z325" s="9" t="s">
        <v>2450</v>
      </c>
      <c r="AA325" s="9" t="s">
        <v>1115</v>
      </c>
      <c r="AB325" s="9" t="s">
        <v>1102</v>
      </c>
    </row>
    <row r="326" spans="1:28" ht="17.25" customHeight="1" x14ac:dyDescent="0.2">
      <c r="A326" s="9">
        <v>424557</v>
      </c>
      <c r="B326" s="9" t="s">
        <v>2451</v>
      </c>
      <c r="C326" s="9" t="s">
        <v>285</v>
      </c>
      <c r="D326" s="9" t="s">
        <v>290</v>
      </c>
      <c r="E326" s="9" t="s">
        <v>93</v>
      </c>
      <c r="F326" s="188">
        <v>36067</v>
      </c>
      <c r="G326" s="9" t="s">
        <v>34</v>
      </c>
      <c r="H326" s="9" t="s">
        <v>31</v>
      </c>
      <c r="I326" s="9" t="s">
        <v>157</v>
      </c>
      <c r="J326" s="9" t="s">
        <v>32</v>
      </c>
      <c r="K326" s="9">
        <v>2016</v>
      </c>
      <c r="L326" s="9" t="s">
        <v>34</v>
      </c>
      <c r="Y326" s="9" t="s">
        <v>2452</v>
      </c>
      <c r="Z326" s="9" t="s">
        <v>1141</v>
      </c>
      <c r="AA326" s="9" t="s">
        <v>1654</v>
      </c>
      <c r="AB326" s="9" t="s">
        <v>1090</v>
      </c>
    </row>
    <row r="327" spans="1:28" ht="17.25" customHeight="1" x14ac:dyDescent="0.2">
      <c r="A327" s="9">
        <v>425960</v>
      </c>
      <c r="B327" s="9" t="s">
        <v>2453</v>
      </c>
      <c r="C327" s="9" t="s">
        <v>367</v>
      </c>
      <c r="D327" s="9" t="s">
        <v>516</v>
      </c>
      <c r="E327" s="9" t="s">
        <v>93</v>
      </c>
      <c r="F327" s="188">
        <v>36586</v>
      </c>
      <c r="H327" s="9" t="s">
        <v>31</v>
      </c>
      <c r="I327" s="9" t="s">
        <v>157</v>
      </c>
      <c r="J327" s="9" t="s">
        <v>32</v>
      </c>
      <c r="K327" s="9">
        <v>2017</v>
      </c>
      <c r="L327" s="9" t="s">
        <v>34</v>
      </c>
      <c r="Y327" s="9" t="s">
        <v>2454</v>
      </c>
      <c r="Z327" s="9" t="s">
        <v>2455</v>
      </c>
      <c r="AA327" s="9" t="s">
        <v>2456</v>
      </c>
      <c r="AB327" s="9" t="s">
        <v>1120</v>
      </c>
    </row>
    <row r="328" spans="1:28" ht="17.25" customHeight="1" x14ac:dyDescent="0.2">
      <c r="A328" s="9">
        <v>425962</v>
      </c>
      <c r="B328" s="9" t="s">
        <v>2457</v>
      </c>
      <c r="C328" s="9" t="s">
        <v>285</v>
      </c>
      <c r="D328" s="9" t="s">
        <v>502</v>
      </c>
      <c r="E328" s="9" t="s">
        <v>93</v>
      </c>
      <c r="F328" s="188">
        <v>35796</v>
      </c>
      <c r="G328" s="9" t="s">
        <v>34</v>
      </c>
      <c r="H328" s="9" t="s">
        <v>31</v>
      </c>
      <c r="I328" s="9" t="s">
        <v>157</v>
      </c>
      <c r="J328" s="9" t="s">
        <v>29</v>
      </c>
      <c r="K328" s="9">
        <v>2015</v>
      </c>
      <c r="L328" s="9" t="s">
        <v>46</v>
      </c>
      <c r="N328" s="9">
        <v>1334</v>
      </c>
      <c r="O328" s="188">
        <v>44616.446944444448</v>
      </c>
      <c r="P328" s="9">
        <v>14000</v>
      </c>
      <c r="Y328" s="9" t="s">
        <v>2458</v>
      </c>
      <c r="Z328" s="9" t="s">
        <v>1112</v>
      </c>
      <c r="AA328" s="9" t="s">
        <v>2280</v>
      </c>
      <c r="AB328" s="9" t="s">
        <v>1090</v>
      </c>
    </row>
    <row r="329" spans="1:28" ht="17.25" customHeight="1" x14ac:dyDescent="0.2">
      <c r="A329" s="9">
        <v>422804</v>
      </c>
      <c r="B329" s="9" t="s">
        <v>2459</v>
      </c>
      <c r="C329" s="9" t="s">
        <v>312</v>
      </c>
      <c r="D329" s="9" t="s">
        <v>2460</v>
      </c>
      <c r="E329" s="9" t="s">
        <v>93</v>
      </c>
      <c r="F329" s="188">
        <v>35796</v>
      </c>
      <c r="G329" s="9" t="s">
        <v>34</v>
      </c>
      <c r="H329" s="9" t="s">
        <v>31</v>
      </c>
      <c r="I329" s="9" t="s">
        <v>157</v>
      </c>
      <c r="J329" s="9" t="s">
        <v>29</v>
      </c>
      <c r="K329" s="9">
        <v>2017</v>
      </c>
      <c r="L329" s="9" t="s">
        <v>34</v>
      </c>
      <c r="Y329" s="9" t="s">
        <v>2461</v>
      </c>
      <c r="Z329" s="9" t="s">
        <v>1223</v>
      </c>
      <c r="AA329" s="9" t="s">
        <v>2462</v>
      </c>
      <c r="AB329" s="9" t="s">
        <v>1120</v>
      </c>
    </row>
    <row r="330" spans="1:28" ht="17.25" customHeight="1" x14ac:dyDescent="0.2">
      <c r="A330" s="9">
        <v>425986</v>
      </c>
      <c r="B330" s="9" t="s">
        <v>2463</v>
      </c>
      <c r="C330" s="9" t="s">
        <v>270</v>
      </c>
      <c r="D330" s="9" t="s">
        <v>419</v>
      </c>
      <c r="E330" s="9" t="s">
        <v>93</v>
      </c>
      <c r="F330" s="188">
        <v>36175</v>
      </c>
      <c r="G330" s="9" t="s">
        <v>34</v>
      </c>
      <c r="H330" s="9" t="s">
        <v>31</v>
      </c>
      <c r="I330" s="9" t="s">
        <v>157</v>
      </c>
      <c r="J330" s="9" t="s">
        <v>32</v>
      </c>
      <c r="K330" s="9">
        <v>2017</v>
      </c>
      <c r="L330" s="9" t="s">
        <v>34</v>
      </c>
      <c r="N330" s="9">
        <v>1335</v>
      </c>
      <c r="O330" s="188">
        <v>44616.447870370372</v>
      </c>
      <c r="P330" s="9">
        <v>14000</v>
      </c>
      <c r="Y330" s="9" t="s">
        <v>2464</v>
      </c>
      <c r="Z330" s="9" t="s">
        <v>1117</v>
      </c>
      <c r="AA330" s="9" t="s">
        <v>1121</v>
      </c>
      <c r="AB330" s="9" t="s">
        <v>1090</v>
      </c>
    </row>
    <row r="331" spans="1:28" ht="17.25" customHeight="1" x14ac:dyDescent="0.2">
      <c r="A331" s="9">
        <v>422812</v>
      </c>
      <c r="B331" s="9" t="s">
        <v>2465</v>
      </c>
      <c r="C331" s="9" t="s">
        <v>503</v>
      </c>
      <c r="D331" s="9" t="s">
        <v>516</v>
      </c>
      <c r="E331" s="9" t="s">
        <v>93</v>
      </c>
      <c r="F331" s="188">
        <v>36194</v>
      </c>
      <c r="G331" s="9" t="s">
        <v>34</v>
      </c>
      <c r="H331" s="9" t="s">
        <v>31</v>
      </c>
      <c r="I331" s="9" t="s">
        <v>157</v>
      </c>
      <c r="J331" s="9" t="s">
        <v>32</v>
      </c>
      <c r="K331" s="9">
        <v>2017</v>
      </c>
      <c r="L331" s="9" t="s">
        <v>34</v>
      </c>
      <c r="X331" s="9" t="s">
        <v>517</v>
      </c>
      <c r="Y331" s="9" t="s">
        <v>2466</v>
      </c>
      <c r="Z331" s="9" t="s">
        <v>1403</v>
      </c>
      <c r="AA331" s="9" t="s">
        <v>1934</v>
      </c>
      <c r="AB331" s="9" t="s">
        <v>1120</v>
      </c>
    </row>
    <row r="332" spans="1:28" ht="17.25" customHeight="1" x14ac:dyDescent="0.2">
      <c r="A332" s="9">
        <v>427087</v>
      </c>
      <c r="B332" s="9" t="s">
        <v>2467</v>
      </c>
      <c r="C332" s="9" t="s">
        <v>748</v>
      </c>
      <c r="D332" s="9" t="s">
        <v>475</v>
      </c>
      <c r="E332" s="9" t="s">
        <v>93</v>
      </c>
      <c r="F332" s="188">
        <v>36358</v>
      </c>
      <c r="G332" s="9" t="s">
        <v>2468</v>
      </c>
      <c r="H332" s="9" t="s">
        <v>35</v>
      </c>
      <c r="I332" s="9" t="s">
        <v>157</v>
      </c>
      <c r="J332" s="9" t="s">
        <v>32</v>
      </c>
      <c r="K332" s="9">
        <v>2017</v>
      </c>
      <c r="L332" s="9" t="s">
        <v>46</v>
      </c>
      <c r="Y332" s="9" t="s">
        <v>2469</v>
      </c>
      <c r="Z332" s="9" t="s">
        <v>1190</v>
      </c>
      <c r="AA332" s="9" t="s">
        <v>2470</v>
      </c>
      <c r="AB332" s="9" t="s">
        <v>1098</v>
      </c>
    </row>
    <row r="333" spans="1:28" ht="17.25" customHeight="1" x14ac:dyDescent="0.2">
      <c r="A333" s="9">
        <v>425989</v>
      </c>
      <c r="B333" s="9" t="s">
        <v>2471</v>
      </c>
      <c r="C333" s="9" t="s">
        <v>2472</v>
      </c>
      <c r="D333" s="9" t="s">
        <v>272</v>
      </c>
      <c r="E333" s="9" t="s">
        <v>93</v>
      </c>
      <c r="H333" s="9" t="s">
        <v>31</v>
      </c>
      <c r="I333" s="9" t="s">
        <v>157</v>
      </c>
      <c r="J333" s="9" t="s">
        <v>29</v>
      </c>
      <c r="K333" s="9">
        <v>2016</v>
      </c>
      <c r="L333" s="9" t="s">
        <v>34</v>
      </c>
      <c r="Y333" s="9" t="s">
        <v>2473</v>
      </c>
      <c r="Z333" s="9" t="s">
        <v>2474</v>
      </c>
      <c r="AA333" s="9" t="s">
        <v>2475</v>
      </c>
      <c r="AB333" s="9" t="s">
        <v>1098</v>
      </c>
    </row>
    <row r="334" spans="1:28" ht="17.25" customHeight="1" x14ac:dyDescent="0.2">
      <c r="A334" s="9">
        <v>425978</v>
      </c>
      <c r="B334" s="9" t="s">
        <v>2476</v>
      </c>
      <c r="C334" s="9" t="s">
        <v>378</v>
      </c>
      <c r="D334" s="9" t="s">
        <v>2477</v>
      </c>
      <c r="E334" s="9" t="s">
        <v>92</v>
      </c>
      <c r="F334" s="188">
        <v>36581</v>
      </c>
      <c r="G334" s="9" t="s">
        <v>34</v>
      </c>
      <c r="H334" s="9" t="s">
        <v>31</v>
      </c>
      <c r="I334" s="9" t="s">
        <v>157</v>
      </c>
      <c r="Y334" s="9" t="s">
        <v>2478</v>
      </c>
      <c r="Z334" s="9" t="s">
        <v>2479</v>
      </c>
      <c r="AA334" s="9" t="s">
        <v>2480</v>
      </c>
      <c r="AB334" s="9" t="s">
        <v>1111</v>
      </c>
    </row>
    <row r="335" spans="1:28" ht="17.25" customHeight="1" x14ac:dyDescent="0.2">
      <c r="A335" s="9">
        <v>419394</v>
      </c>
      <c r="B335" s="9" t="s">
        <v>2481</v>
      </c>
      <c r="C335" s="9" t="s">
        <v>302</v>
      </c>
      <c r="D335" s="9" t="s">
        <v>2482</v>
      </c>
      <c r="E335" s="9" t="s">
        <v>92</v>
      </c>
      <c r="F335" s="188">
        <v>34880</v>
      </c>
      <c r="G335" s="9" t="s">
        <v>34</v>
      </c>
      <c r="H335" s="9" t="s">
        <v>31</v>
      </c>
      <c r="I335" s="9" t="s">
        <v>157</v>
      </c>
      <c r="J335" s="9" t="s">
        <v>32</v>
      </c>
      <c r="K335" s="9">
        <v>2015</v>
      </c>
      <c r="L335" s="9" t="s">
        <v>34</v>
      </c>
      <c r="X335" s="9" t="s">
        <v>517</v>
      </c>
      <c r="Y335" s="9" t="s">
        <v>2483</v>
      </c>
      <c r="Z335" s="9" t="s">
        <v>1094</v>
      </c>
      <c r="AA335" s="9" t="s">
        <v>2484</v>
      </c>
      <c r="AB335" s="9" t="s">
        <v>1098</v>
      </c>
    </row>
    <row r="336" spans="1:28" ht="17.25" customHeight="1" x14ac:dyDescent="0.2">
      <c r="A336" s="9">
        <v>415036</v>
      </c>
      <c r="B336" s="9" t="s">
        <v>2485</v>
      </c>
      <c r="C336" s="9" t="s">
        <v>1693</v>
      </c>
      <c r="D336" s="9" t="s">
        <v>271</v>
      </c>
      <c r="E336" s="9" t="s">
        <v>92</v>
      </c>
      <c r="F336" s="188">
        <v>33253</v>
      </c>
      <c r="G336" s="9" t="s">
        <v>454</v>
      </c>
      <c r="H336" s="9" t="s">
        <v>31</v>
      </c>
      <c r="I336" s="9" t="s">
        <v>157</v>
      </c>
      <c r="J336" s="9" t="s">
        <v>32</v>
      </c>
      <c r="K336" s="9">
        <v>2009</v>
      </c>
      <c r="L336" s="9" t="s">
        <v>46</v>
      </c>
      <c r="Y336" s="9" t="s">
        <v>2486</v>
      </c>
      <c r="Z336" s="9" t="s">
        <v>2487</v>
      </c>
      <c r="AA336" s="9" t="s">
        <v>2487</v>
      </c>
      <c r="AB336" s="9" t="s">
        <v>2487</v>
      </c>
    </row>
    <row r="337" spans="1:28" ht="17.25" customHeight="1" x14ac:dyDescent="0.2">
      <c r="A337" s="9">
        <v>424576</v>
      </c>
      <c r="B337" s="9" t="s">
        <v>2488</v>
      </c>
      <c r="C337" s="9" t="s">
        <v>910</v>
      </c>
      <c r="D337" s="9" t="s">
        <v>1003</v>
      </c>
      <c r="E337" s="9" t="s">
        <v>92</v>
      </c>
      <c r="F337" s="188">
        <v>34818</v>
      </c>
      <c r="G337" s="9" t="s">
        <v>34</v>
      </c>
      <c r="H337" s="9" t="s">
        <v>31</v>
      </c>
      <c r="I337" s="9" t="s">
        <v>157</v>
      </c>
      <c r="J337" s="9" t="s">
        <v>29</v>
      </c>
      <c r="K337" s="9">
        <v>2014</v>
      </c>
      <c r="L337" s="9" t="s">
        <v>83</v>
      </c>
      <c r="Y337" s="9" t="s">
        <v>2489</v>
      </c>
      <c r="Z337" s="9" t="s">
        <v>2490</v>
      </c>
      <c r="AA337" s="9" t="s">
        <v>2491</v>
      </c>
      <c r="AB337" s="9" t="s">
        <v>1120</v>
      </c>
    </row>
    <row r="338" spans="1:28" ht="17.25" customHeight="1" x14ac:dyDescent="0.2">
      <c r="A338" s="9">
        <v>422772</v>
      </c>
      <c r="B338" s="9" t="s">
        <v>2492</v>
      </c>
      <c r="C338" s="9" t="s">
        <v>385</v>
      </c>
      <c r="D338" s="9" t="s">
        <v>805</v>
      </c>
      <c r="E338" s="9" t="s">
        <v>93</v>
      </c>
      <c r="F338" s="188">
        <v>34441</v>
      </c>
      <c r="G338" s="9" t="s">
        <v>34</v>
      </c>
      <c r="H338" s="9" t="s">
        <v>31</v>
      </c>
      <c r="I338" s="9" t="s">
        <v>157</v>
      </c>
      <c r="Y338" s="9" t="s">
        <v>2493</v>
      </c>
      <c r="Z338" s="9" t="s">
        <v>2494</v>
      </c>
      <c r="AA338" s="9" t="s">
        <v>2495</v>
      </c>
      <c r="AB338" s="9" t="s">
        <v>1102</v>
      </c>
    </row>
    <row r="339" spans="1:28" ht="17.25" customHeight="1" x14ac:dyDescent="0.2">
      <c r="A339" s="9">
        <v>424561</v>
      </c>
      <c r="B339" s="9" t="s">
        <v>2496</v>
      </c>
      <c r="C339" s="9" t="s">
        <v>305</v>
      </c>
      <c r="D339" s="9" t="s">
        <v>409</v>
      </c>
      <c r="E339" s="9" t="s">
        <v>93</v>
      </c>
      <c r="F339" s="188">
        <v>34700</v>
      </c>
      <c r="H339" s="9" t="s">
        <v>31</v>
      </c>
      <c r="I339" s="9" t="s">
        <v>157</v>
      </c>
      <c r="J339" s="9" t="s">
        <v>29</v>
      </c>
      <c r="K339" s="9">
        <v>2013</v>
      </c>
      <c r="L339" s="9" t="s">
        <v>56</v>
      </c>
      <c r="Y339" s="9" t="s">
        <v>2497</v>
      </c>
      <c r="Z339" s="9" t="s">
        <v>1211</v>
      </c>
      <c r="AA339" s="9" t="s">
        <v>1508</v>
      </c>
      <c r="AB339" s="9" t="s">
        <v>1286</v>
      </c>
    </row>
    <row r="340" spans="1:28" ht="17.25" customHeight="1" x14ac:dyDescent="0.2">
      <c r="A340" s="9">
        <v>425977</v>
      </c>
      <c r="B340" s="9" t="s">
        <v>2498</v>
      </c>
      <c r="C340" s="9" t="s">
        <v>2499</v>
      </c>
      <c r="D340" s="9" t="s">
        <v>733</v>
      </c>
      <c r="E340" s="9" t="s">
        <v>92</v>
      </c>
      <c r="F340" s="188">
        <v>36168</v>
      </c>
      <c r="G340" s="9" t="s">
        <v>480</v>
      </c>
      <c r="H340" s="9" t="s">
        <v>31</v>
      </c>
      <c r="I340" s="9" t="s">
        <v>157</v>
      </c>
      <c r="J340" s="9" t="s">
        <v>29</v>
      </c>
      <c r="K340" s="9">
        <v>2017</v>
      </c>
      <c r="L340" s="9" t="s">
        <v>34</v>
      </c>
      <c r="Y340" s="9" t="s">
        <v>2500</v>
      </c>
      <c r="Z340" s="9" t="s">
        <v>2501</v>
      </c>
      <c r="AA340" s="9" t="s">
        <v>2081</v>
      </c>
      <c r="AB340" s="9" t="s">
        <v>2502</v>
      </c>
    </row>
    <row r="341" spans="1:28" ht="17.25" customHeight="1" x14ac:dyDescent="0.2">
      <c r="A341" s="9">
        <v>420796</v>
      </c>
      <c r="B341" s="9" t="s">
        <v>2457</v>
      </c>
      <c r="C341" s="9" t="s">
        <v>499</v>
      </c>
      <c r="D341" s="9" t="s">
        <v>468</v>
      </c>
      <c r="E341" s="9" t="s">
        <v>93</v>
      </c>
      <c r="F341" s="188">
        <v>34359</v>
      </c>
      <c r="G341" s="9" t="s">
        <v>34</v>
      </c>
      <c r="H341" s="9" t="s">
        <v>31</v>
      </c>
      <c r="I341" s="9" t="s">
        <v>157</v>
      </c>
      <c r="J341" s="9" t="s">
        <v>32</v>
      </c>
      <c r="K341" s="9">
        <v>2012</v>
      </c>
      <c r="L341" s="9" t="s">
        <v>46</v>
      </c>
      <c r="Y341" s="9" t="s">
        <v>2503</v>
      </c>
      <c r="Z341" s="9" t="s">
        <v>1287</v>
      </c>
      <c r="AA341" s="9" t="s">
        <v>1140</v>
      </c>
      <c r="AB341" s="9" t="s">
        <v>1098</v>
      </c>
    </row>
    <row r="342" spans="1:28" ht="17.25" customHeight="1" x14ac:dyDescent="0.2">
      <c r="A342" s="9">
        <v>422931</v>
      </c>
      <c r="B342" s="9" t="s">
        <v>2504</v>
      </c>
      <c r="C342" s="9" t="s">
        <v>681</v>
      </c>
      <c r="D342" s="9" t="s">
        <v>488</v>
      </c>
      <c r="E342" s="9" t="s">
        <v>93</v>
      </c>
      <c r="F342" s="188">
        <v>36161</v>
      </c>
      <c r="G342" s="9" t="s">
        <v>668</v>
      </c>
      <c r="H342" s="9" t="s">
        <v>31</v>
      </c>
      <c r="I342" s="9" t="s">
        <v>157</v>
      </c>
      <c r="J342" s="9" t="s">
        <v>32</v>
      </c>
      <c r="K342" s="9">
        <v>2017</v>
      </c>
      <c r="L342" s="9" t="s">
        <v>34</v>
      </c>
      <c r="Y342" s="9" t="s">
        <v>2505</v>
      </c>
      <c r="Z342" s="9" t="s">
        <v>1258</v>
      </c>
      <c r="AA342" s="9" t="s">
        <v>1173</v>
      </c>
      <c r="AB342" s="9" t="s">
        <v>1120</v>
      </c>
    </row>
    <row r="343" spans="1:28" ht="17.25" customHeight="1" x14ac:dyDescent="0.2">
      <c r="A343" s="9">
        <v>424705</v>
      </c>
      <c r="B343" s="9" t="s">
        <v>2506</v>
      </c>
      <c r="C343" s="9" t="s">
        <v>380</v>
      </c>
      <c r="D343" s="9" t="s">
        <v>345</v>
      </c>
      <c r="E343" s="9" t="s">
        <v>92</v>
      </c>
      <c r="F343" s="188">
        <v>35758</v>
      </c>
      <c r="G343" s="9" t="s">
        <v>34</v>
      </c>
      <c r="H343" s="9" t="s">
        <v>31</v>
      </c>
      <c r="I343" s="9" t="s">
        <v>157</v>
      </c>
      <c r="J343" s="9" t="s">
        <v>32</v>
      </c>
      <c r="K343" s="9">
        <v>2015</v>
      </c>
      <c r="L343" s="9" t="s">
        <v>46</v>
      </c>
      <c r="Y343" s="9" t="s">
        <v>2507</v>
      </c>
      <c r="Z343" s="9" t="s">
        <v>2508</v>
      </c>
      <c r="AA343" s="9" t="s">
        <v>2509</v>
      </c>
      <c r="AB343" s="9" t="s">
        <v>1090</v>
      </c>
    </row>
    <row r="344" spans="1:28" ht="17.25" customHeight="1" x14ac:dyDescent="0.2">
      <c r="A344" s="9">
        <v>426093</v>
      </c>
      <c r="B344" s="9" t="s">
        <v>2510</v>
      </c>
      <c r="C344" s="9" t="s">
        <v>857</v>
      </c>
      <c r="D344" s="9" t="s">
        <v>488</v>
      </c>
      <c r="E344" s="9" t="s">
        <v>93</v>
      </c>
      <c r="F344" s="188">
        <v>36161</v>
      </c>
      <c r="G344" s="9" t="s">
        <v>34</v>
      </c>
      <c r="H344" s="9" t="s">
        <v>31</v>
      </c>
      <c r="I344" s="9" t="s">
        <v>157</v>
      </c>
      <c r="J344" s="9" t="s">
        <v>29</v>
      </c>
      <c r="K344" s="9">
        <v>2017</v>
      </c>
      <c r="L344" s="9" t="s">
        <v>34</v>
      </c>
      <c r="Y344" s="9" t="s">
        <v>2511</v>
      </c>
      <c r="Z344" s="9" t="s">
        <v>2512</v>
      </c>
      <c r="AA344" s="9" t="s">
        <v>1173</v>
      </c>
      <c r="AB344" s="9" t="s">
        <v>1111</v>
      </c>
    </row>
    <row r="345" spans="1:28" ht="17.25" customHeight="1" x14ac:dyDescent="0.2">
      <c r="A345" s="9">
        <v>424708</v>
      </c>
      <c r="B345" s="9" t="s">
        <v>2513</v>
      </c>
      <c r="C345" s="9" t="s">
        <v>447</v>
      </c>
      <c r="D345" s="9" t="s">
        <v>271</v>
      </c>
      <c r="E345" s="9" t="s">
        <v>93</v>
      </c>
      <c r="F345" s="188">
        <v>36048</v>
      </c>
      <c r="G345" s="9" t="s">
        <v>34</v>
      </c>
      <c r="H345" s="9" t="s">
        <v>31</v>
      </c>
      <c r="I345" s="9" t="s">
        <v>157</v>
      </c>
      <c r="J345" s="9" t="s">
        <v>32</v>
      </c>
      <c r="K345" s="9">
        <v>2016</v>
      </c>
      <c r="L345" s="9" t="s">
        <v>268</v>
      </c>
      <c r="Y345" s="9" t="s">
        <v>2514</v>
      </c>
      <c r="Z345" s="9" t="s">
        <v>2515</v>
      </c>
      <c r="AA345" s="9" t="s">
        <v>2516</v>
      </c>
      <c r="AB345" s="9" t="s">
        <v>1120</v>
      </c>
    </row>
    <row r="346" spans="1:28" ht="17.25" customHeight="1" x14ac:dyDescent="0.2">
      <c r="A346" s="9">
        <v>427305</v>
      </c>
      <c r="B346" s="9" t="s">
        <v>2517</v>
      </c>
      <c r="C346" s="9" t="s">
        <v>313</v>
      </c>
      <c r="D346" s="9" t="s">
        <v>2518</v>
      </c>
      <c r="E346" s="9" t="s">
        <v>93</v>
      </c>
      <c r="F346" s="188" t="s">
        <v>2519</v>
      </c>
      <c r="G346" s="9" t="s">
        <v>2520</v>
      </c>
      <c r="H346" s="9" t="s">
        <v>31</v>
      </c>
      <c r="I346" s="9" t="s">
        <v>157</v>
      </c>
      <c r="J346" s="9" t="s">
        <v>32</v>
      </c>
      <c r="K346" s="9">
        <v>2018</v>
      </c>
      <c r="L346" s="9" t="s">
        <v>34</v>
      </c>
      <c r="Y346" s="9" t="s">
        <v>2521</v>
      </c>
      <c r="Z346" s="9" t="s">
        <v>1199</v>
      </c>
      <c r="AA346" s="9" t="s">
        <v>2522</v>
      </c>
      <c r="AB346" s="9" t="s">
        <v>2523</v>
      </c>
    </row>
    <row r="347" spans="1:28" ht="17.25" customHeight="1" x14ac:dyDescent="0.2">
      <c r="A347" s="9">
        <v>426098</v>
      </c>
      <c r="B347" s="9" t="s">
        <v>2524</v>
      </c>
      <c r="C347" s="9" t="s">
        <v>684</v>
      </c>
      <c r="D347" s="9" t="s">
        <v>2525</v>
      </c>
      <c r="E347" s="9" t="s">
        <v>93</v>
      </c>
      <c r="F347" s="188">
        <v>36892</v>
      </c>
      <c r="G347" s="9" t="s">
        <v>34</v>
      </c>
      <c r="H347" s="9" t="s">
        <v>31</v>
      </c>
      <c r="I347" s="9" t="s">
        <v>157</v>
      </c>
      <c r="J347" s="9" t="s">
        <v>32</v>
      </c>
      <c r="K347" s="9">
        <v>2018</v>
      </c>
      <c r="L347" s="9" t="s">
        <v>34</v>
      </c>
      <c r="Y347" s="9" t="s">
        <v>2526</v>
      </c>
      <c r="Z347" s="9" t="s">
        <v>1489</v>
      </c>
      <c r="AA347" s="9" t="s">
        <v>2527</v>
      </c>
      <c r="AB347" s="9" t="s">
        <v>1120</v>
      </c>
    </row>
    <row r="348" spans="1:28" ht="17.25" customHeight="1" x14ac:dyDescent="0.2">
      <c r="A348" s="9">
        <v>426097</v>
      </c>
      <c r="B348" s="9" t="s">
        <v>2528</v>
      </c>
      <c r="C348" s="9" t="s">
        <v>270</v>
      </c>
      <c r="D348" s="9" t="s">
        <v>419</v>
      </c>
      <c r="E348" s="9" t="s">
        <v>93</v>
      </c>
      <c r="F348" s="188">
        <v>35190</v>
      </c>
      <c r="G348" s="9" t="s">
        <v>34</v>
      </c>
      <c r="H348" s="9" t="s">
        <v>31</v>
      </c>
      <c r="I348" s="9" t="s">
        <v>157</v>
      </c>
      <c r="J348" s="9" t="s">
        <v>32</v>
      </c>
      <c r="K348" s="9">
        <v>2014</v>
      </c>
      <c r="L348" s="9" t="s">
        <v>89</v>
      </c>
      <c r="Y348" s="9" t="s">
        <v>2529</v>
      </c>
      <c r="Z348" s="9" t="s">
        <v>1105</v>
      </c>
      <c r="AA348" s="9" t="s">
        <v>1116</v>
      </c>
      <c r="AB348" s="9" t="s">
        <v>1102</v>
      </c>
    </row>
    <row r="349" spans="1:28" ht="17.25" customHeight="1" x14ac:dyDescent="0.2">
      <c r="A349" s="9">
        <v>427304</v>
      </c>
      <c r="B349" s="9" t="s">
        <v>2530</v>
      </c>
      <c r="C349" s="9" t="s">
        <v>347</v>
      </c>
      <c r="D349" s="9" t="s">
        <v>875</v>
      </c>
      <c r="E349" s="9" t="s">
        <v>93</v>
      </c>
      <c r="F349" s="188">
        <v>36161</v>
      </c>
      <c r="G349" s="9" t="s">
        <v>268</v>
      </c>
      <c r="H349" s="9" t="s">
        <v>31</v>
      </c>
      <c r="I349" s="9" t="s">
        <v>157</v>
      </c>
      <c r="J349" s="9" t="s">
        <v>32</v>
      </c>
      <c r="K349" s="9">
        <v>2018</v>
      </c>
      <c r="L349" s="9" t="s">
        <v>34</v>
      </c>
      <c r="Y349" s="9" t="s">
        <v>2531</v>
      </c>
      <c r="Z349" s="9" t="s">
        <v>1530</v>
      </c>
      <c r="AA349" s="9" t="s">
        <v>1581</v>
      </c>
      <c r="AB349" s="9" t="s">
        <v>1090</v>
      </c>
    </row>
    <row r="350" spans="1:28" ht="17.25" customHeight="1" x14ac:dyDescent="0.2">
      <c r="A350" s="9">
        <v>427313</v>
      </c>
      <c r="B350" s="9" t="s">
        <v>2532</v>
      </c>
      <c r="C350" s="9" t="s">
        <v>2533</v>
      </c>
      <c r="D350" s="9" t="s">
        <v>2534</v>
      </c>
      <c r="E350" s="9" t="s">
        <v>93</v>
      </c>
      <c r="F350" s="188">
        <v>34705</v>
      </c>
      <c r="G350" s="9" t="s">
        <v>953</v>
      </c>
      <c r="H350" s="9" t="s">
        <v>31</v>
      </c>
      <c r="I350" s="9" t="s">
        <v>157</v>
      </c>
      <c r="J350" s="9" t="s">
        <v>32</v>
      </c>
      <c r="K350" s="9">
        <v>2013</v>
      </c>
      <c r="L350" s="9" t="s">
        <v>46</v>
      </c>
      <c r="Y350" s="9" t="s">
        <v>2535</v>
      </c>
      <c r="Z350" s="9" t="s">
        <v>2536</v>
      </c>
      <c r="AA350" s="9" t="s">
        <v>2537</v>
      </c>
      <c r="AB350" s="9" t="s">
        <v>2538</v>
      </c>
    </row>
    <row r="351" spans="1:28" ht="17.25" customHeight="1" x14ac:dyDescent="0.2">
      <c r="A351" s="9">
        <v>424730</v>
      </c>
      <c r="B351" s="9" t="s">
        <v>2539</v>
      </c>
      <c r="C351" s="9" t="s">
        <v>742</v>
      </c>
      <c r="D351" s="9" t="s">
        <v>2540</v>
      </c>
      <c r="E351" s="9" t="s">
        <v>92</v>
      </c>
      <c r="F351" s="188">
        <v>35602</v>
      </c>
      <c r="G351" s="9" t="s">
        <v>34</v>
      </c>
      <c r="H351" s="9" t="s">
        <v>31</v>
      </c>
      <c r="I351" s="9" t="s">
        <v>157</v>
      </c>
      <c r="J351" s="9" t="s">
        <v>32</v>
      </c>
      <c r="K351" s="9">
        <v>2015</v>
      </c>
      <c r="L351" s="9" t="s">
        <v>34</v>
      </c>
      <c r="Y351" s="9" t="s">
        <v>2541</v>
      </c>
      <c r="Z351" s="9" t="s">
        <v>2542</v>
      </c>
      <c r="AA351" s="9" t="s">
        <v>2543</v>
      </c>
      <c r="AB351" s="9" t="s">
        <v>1090</v>
      </c>
    </row>
    <row r="352" spans="1:28" ht="17.25" customHeight="1" x14ac:dyDescent="0.2">
      <c r="A352" s="9">
        <v>426356</v>
      </c>
      <c r="B352" s="9" t="s">
        <v>2544</v>
      </c>
      <c r="C352" s="9" t="s">
        <v>418</v>
      </c>
      <c r="D352" s="9" t="s">
        <v>290</v>
      </c>
      <c r="E352" s="9" t="s">
        <v>92</v>
      </c>
      <c r="F352" s="188">
        <v>36161</v>
      </c>
      <c r="G352" s="9" t="s">
        <v>268</v>
      </c>
      <c r="H352" s="9" t="s">
        <v>31</v>
      </c>
      <c r="I352" s="9" t="s">
        <v>157</v>
      </c>
      <c r="J352" s="9" t="s">
        <v>32</v>
      </c>
      <c r="K352" s="9">
        <v>2017</v>
      </c>
      <c r="L352" s="9" t="s">
        <v>46</v>
      </c>
      <c r="Y352" s="9" t="s">
        <v>2545</v>
      </c>
      <c r="Z352" s="9" t="s">
        <v>2546</v>
      </c>
      <c r="AA352" s="9" t="s">
        <v>2547</v>
      </c>
      <c r="AB352" s="9" t="s">
        <v>1886</v>
      </c>
    </row>
    <row r="353" spans="1:28" ht="17.25" customHeight="1" x14ac:dyDescent="0.2">
      <c r="A353" s="9">
        <v>426114</v>
      </c>
      <c r="B353" s="9" t="s">
        <v>2548</v>
      </c>
      <c r="C353" s="9" t="s">
        <v>784</v>
      </c>
      <c r="D353" s="9" t="s">
        <v>2549</v>
      </c>
      <c r="E353" s="9" t="s">
        <v>93</v>
      </c>
      <c r="F353" s="188">
        <v>30956</v>
      </c>
      <c r="G353" s="9" t="s">
        <v>53</v>
      </c>
      <c r="H353" s="9" t="s">
        <v>31</v>
      </c>
      <c r="I353" s="9" t="s">
        <v>157</v>
      </c>
      <c r="J353" s="9" t="s">
        <v>32</v>
      </c>
      <c r="K353" s="9">
        <v>2003</v>
      </c>
      <c r="L353" s="9" t="s">
        <v>46</v>
      </c>
      <c r="Y353" s="9" t="s">
        <v>2550</v>
      </c>
      <c r="Z353" s="9" t="s">
        <v>2551</v>
      </c>
      <c r="AA353" s="9" t="s">
        <v>2552</v>
      </c>
      <c r="AB353" s="9" t="s">
        <v>1289</v>
      </c>
    </row>
    <row r="354" spans="1:28" ht="17.25" customHeight="1" x14ac:dyDescent="0.2">
      <c r="A354" s="9">
        <v>424716</v>
      </c>
      <c r="B354" s="9" t="s">
        <v>2553</v>
      </c>
      <c r="C354" s="9" t="s">
        <v>776</v>
      </c>
      <c r="D354" s="9" t="s">
        <v>2554</v>
      </c>
      <c r="E354" s="9" t="s">
        <v>93</v>
      </c>
      <c r="F354" s="188">
        <v>34335</v>
      </c>
      <c r="G354" s="9" t="s">
        <v>53</v>
      </c>
      <c r="H354" s="9" t="s">
        <v>31</v>
      </c>
      <c r="I354" s="9" t="s">
        <v>157</v>
      </c>
      <c r="J354" s="9" t="s">
        <v>29</v>
      </c>
      <c r="K354" s="9">
        <v>2016</v>
      </c>
      <c r="L354" s="9" t="s">
        <v>46</v>
      </c>
      <c r="Y354" s="9" t="s">
        <v>2555</v>
      </c>
      <c r="Z354" s="9" t="s">
        <v>1290</v>
      </c>
      <c r="AA354" s="9" t="s">
        <v>2556</v>
      </c>
      <c r="AB354" s="9" t="s">
        <v>2557</v>
      </c>
    </row>
    <row r="355" spans="1:28" ht="17.25" customHeight="1" x14ac:dyDescent="0.2">
      <c r="A355" s="9">
        <v>422940</v>
      </c>
      <c r="B355" s="9" t="s">
        <v>2558</v>
      </c>
      <c r="C355" s="9" t="s">
        <v>543</v>
      </c>
      <c r="D355" s="9" t="s">
        <v>539</v>
      </c>
      <c r="E355" s="9" t="s">
        <v>93</v>
      </c>
      <c r="F355" s="188">
        <v>35506</v>
      </c>
      <c r="G355" s="9" t="s">
        <v>34</v>
      </c>
      <c r="H355" s="9" t="s">
        <v>31</v>
      </c>
      <c r="I355" s="9" t="s">
        <v>157</v>
      </c>
      <c r="J355" s="9" t="s">
        <v>29</v>
      </c>
      <c r="K355" s="9">
        <v>2017</v>
      </c>
      <c r="L355" s="9" t="s">
        <v>34</v>
      </c>
      <c r="Y355" s="9" t="s">
        <v>2559</v>
      </c>
      <c r="Z355" s="9" t="s">
        <v>2560</v>
      </c>
      <c r="AA355" s="9" t="s">
        <v>2561</v>
      </c>
      <c r="AB355" s="9" t="s">
        <v>1090</v>
      </c>
    </row>
    <row r="356" spans="1:28" ht="17.25" customHeight="1" x14ac:dyDescent="0.2">
      <c r="A356" s="9">
        <v>424714</v>
      </c>
      <c r="B356" s="9" t="s">
        <v>2562</v>
      </c>
      <c r="C356" s="9" t="s">
        <v>305</v>
      </c>
      <c r="D356" s="9" t="s">
        <v>636</v>
      </c>
      <c r="E356" s="9" t="s">
        <v>93</v>
      </c>
      <c r="F356" s="188">
        <v>35065</v>
      </c>
      <c r="G356" s="9" t="s">
        <v>772</v>
      </c>
      <c r="H356" s="9" t="s">
        <v>31</v>
      </c>
      <c r="I356" s="9" t="s">
        <v>157</v>
      </c>
      <c r="J356" s="9" t="s">
        <v>29</v>
      </c>
      <c r="K356" s="9">
        <v>2013</v>
      </c>
      <c r="L356" s="9" t="s">
        <v>83</v>
      </c>
      <c r="Y356" s="9" t="s">
        <v>2563</v>
      </c>
      <c r="Z356" s="9" t="s">
        <v>1108</v>
      </c>
      <c r="AA356" s="9" t="s">
        <v>2564</v>
      </c>
      <c r="AB356" s="9" t="s">
        <v>2565</v>
      </c>
    </row>
    <row r="357" spans="1:28" ht="17.25" customHeight="1" x14ac:dyDescent="0.2">
      <c r="A357" s="9">
        <v>426104</v>
      </c>
      <c r="B357" s="9" t="s">
        <v>2566</v>
      </c>
      <c r="C357" s="9" t="s">
        <v>2567</v>
      </c>
      <c r="D357" s="9" t="s">
        <v>349</v>
      </c>
      <c r="E357" s="9" t="s">
        <v>93</v>
      </c>
      <c r="F357" s="188">
        <v>35847</v>
      </c>
      <c r="G357" s="9" t="s">
        <v>34</v>
      </c>
      <c r="H357" s="9" t="s">
        <v>31</v>
      </c>
      <c r="I357" s="9" t="s">
        <v>157</v>
      </c>
      <c r="J357" s="9" t="s">
        <v>29</v>
      </c>
      <c r="K357" s="9">
        <v>2016</v>
      </c>
      <c r="L357" s="9" t="s">
        <v>46</v>
      </c>
      <c r="Y357" s="9" t="s">
        <v>2568</v>
      </c>
      <c r="Z357" s="9" t="s">
        <v>2569</v>
      </c>
      <c r="AA357" s="9" t="s">
        <v>1143</v>
      </c>
      <c r="AB357" s="9" t="s">
        <v>1090</v>
      </c>
    </row>
    <row r="358" spans="1:28" ht="17.25" customHeight="1" x14ac:dyDescent="0.2">
      <c r="A358" s="9">
        <v>427309</v>
      </c>
      <c r="B358" s="9" t="s">
        <v>2570</v>
      </c>
      <c r="C358" s="9" t="s">
        <v>347</v>
      </c>
      <c r="D358" s="9" t="s">
        <v>770</v>
      </c>
      <c r="E358" s="9" t="s">
        <v>93</v>
      </c>
      <c r="F358" s="188">
        <v>36802</v>
      </c>
      <c r="G358" s="9" t="s">
        <v>937</v>
      </c>
      <c r="H358" s="9" t="s">
        <v>31</v>
      </c>
      <c r="I358" s="9" t="s">
        <v>157</v>
      </c>
      <c r="J358" s="9" t="s">
        <v>32</v>
      </c>
      <c r="K358" s="9">
        <v>2018</v>
      </c>
      <c r="L358" s="9" t="s">
        <v>46</v>
      </c>
      <c r="Y358" s="9" t="s">
        <v>2571</v>
      </c>
      <c r="Z358" s="9" t="s">
        <v>1245</v>
      </c>
      <c r="AA358" s="9" t="s">
        <v>2572</v>
      </c>
      <c r="AB358" s="9" t="s">
        <v>2573</v>
      </c>
    </row>
    <row r="359" spans="1:28" ht="17.25" customHeight="1" x14ac:dyDescent="0.2">
      <c r="A359" s="9">
        <v>426354</v>
      </c>
      <c r="B359" s="9" t="s">
        <v>2574</v>
      </c>
      <c r="C359" s="9" t="s">
        <v>767</v>
      </c>
      <c r="D359" s="9" t="s">
        <v>585</v>
      </c>
      <c r="E359" s="9" t="s">
        <v>93</v>
      </c>
      <c r="F359" s="188">
        <v>35315</v>
      </c>
      <c r="G359" s="9" t="s">
        <v>268</v>
      </c>
      <c r="H359" s="9" t="s">
        <v>35</v>
      </c>
      <c r="I359" s="9" t="s">
        <v>157</v>
      </c>
      <c r="J359" s="9" t="s">
        <v>29</v>
      </c>
      <c r="K359" s="9" t="s">
        <v>878</v>
      </c>
      <c r="L359" s="9" t="s">
        <v>46</v>
      </c>
      <c r="Y359" s="9" t="s">
        <v>2575</v>
      </c>
      <c r="Z359" s="9" t="s">
        <v>2576</v>
      </c>
      <c r="AA359" s="9" t="s">
        <v>2577</v>
      </c>
      <c r="AB359" s="9" t="s">
        <v>1098</v>
      </c>
    </row>
    <row r="360" spans="1:28" ht="17.25" customHeight="1" x14ac:dyDescent="0.2">
      <c r="A360" s="9">
        <v>424717</v>
      </c>
      <c r="B360" s="9" t="s">
        <v>2578</v>
      </c>
      <c r="C360" s="9" t="s">
        <v>795</v>
      </c>
      <c r="D360" s="9" t="s">
        <v>571</v>
      </c>
      <c r="E360" s="9" t="s">
        <v>93</v>
      </c>
      <c r="F360" s="188">
        <v>34997</v>
      </c>
      <c r="G360" s="9" t="s">
        <v>34</v>
      </c>
      <c r="H360" s="9" t="s">
        <v>31</v>
      </c>
      <c r="I360" s="9" t="s">
        <v>157</v>
      </c>
      <c r="J360" s="9" t="s">
        <v>29</v>
      </c>
      <c r="K360" s="9">
        <v>2013</v>
      </c>
      <c r="L360" s="9" t="s">
        <v>89</v>
      </c>
      <c r="Y360" s="9" t="s">
        <v>2579</v>
      </c>
      <c r="Z360" s="9" t="s">
        <v>1196</v>
      </c>
      <c r="AA360" s="9" t="s">
        <v>2580</v>
      </c>
      <c r="AB360" s="9" t="s">
        <v>1120</v>
      </c>
    </row>
    <row r="361" spans="1:28" ht="17.25" customHeight="1" x14ac:dyDescent="0.2">
      <c r="A361" s="9">
        <v>419742</v>
      </c>
      <c r="B361" s="9" t="s">
        <v>2581</v>
      </c>
      <c r="C361" s="9" t="s">
        <v>332</v>
      </c>
      <c r="D361" s="9" t="s">
        <v>706</v>
      </c>
      <c r="E361" s="9" t="s">
        <v>93</v>
      </c>
      <c r="F361" s="188">
        <v>32143</v>
      </c>
      <c r="G361" s="9" t="s">
        <v>34</v>
      </c>
      <c r="H361" s="9" t="s">
        <v>31</v>
      </c>
      <c r="I361" s="9" t="s">
        <v>157</v>
      </c>
      <c r="J361" s="9" t="s">
        <v>32</v>
      </c>
      <c r="K361" s="9">
        <v>2011</v>
      </c>
      <c r="L361" s="9" t="s">
        <v>34</v>
      </c>
      <c r="X361" s="9" t="s">
        <v>517</v>
      </c>
      <c r="Y361" s="9" t="s">
        <v>2582</v>
      </c>
      <c r="Z361" s="9" t="s">
        <v>1259</v>
      </c>
      <c r="AA361" s="9" t="s">
        <v>2583</v>
      </c>
      <c r="AB361" s="9" t="s">
        <v>1102</v>
      </c>
    </row>
    <row r="362" spans="1:28" ht="17.25" customHeight="1" x14ac:dyDescent="0.2">
      <c r="A362" s="9">
        <v>422955</v>
      </c>
      <c r="B362" s="9" t="s">
        <v>2584</v>
      </c>
      <c r="C362" s="9" t="s">
        <v>2585</v>
      </c>
      <c r="D362" s="9" t="s">
        <v>288</v>
      </c>
      <c r="E362" s="9" t="s">
        <v>93</v>
      </c>
      <c r="F362" s="188">
        <v>34702</v>
      </c>
      <c r="G362" s="9" t="s">
        <v>34</v>
      </c>
      <c r="H362" s="9" t="s">
        <v>31</v>
      </c>
      <c r="I362" s="9" t="s">
        <v>157</v>
      </c>
      <c r="J362" s="9" t="s">
        <v>32</v>
      </c>
      <c r="K362" s="9">
        <v>2015</v>
      </c>
      <c r="L362" s="9" t="s">
        <v>34</v>
      </c>
      <c r="N362" s="9">
        <v>1007</v>
      </c>
      <c r="O362" s="188">
        <v>44600.524733796294</v>
      </c>
      <c r="P362" s="9">
        <v>22000</v>
      </c>
      <c r="Y362" s="9" t="s">
        <v>2586</v>
      </c>
      <c r="Z362" s="9" t="s">
        <v>2587</v>
      </c>
      <c r="AA362" s="9" t="s">
        <v>1136</v>
      </c>
      <c r="AB362" s="9" t="s">
        <v>1102</v>
      </c>
    </row>
    <row r="363" spans="1:28" ht="17.25" customHeight="1" x14ac:dyDescent="0.2">
      <c r="A363" s="9">
        <v>426103</v>
      </c>
      <c r="B363" s="9" t="s">
        <v>2588</v>
      </c>
      <c r="C363" s="9" t="s">
        <v>2589</v>
      </c>
      <c r="D363" s="9" t="s">
        <v>300</v>
      </c>
      <c r="E363" s="9" t="s">
        <v>93</v>
      </c>
      <c r="F363" s="188">
        <v>35199</v>
      </c>
      <c r="G363" s="9" t="s">
        <v>34</v>
      </c>
      <c r="H363" s="9" t="s">
        <v>31</v>
      </c>
      <c r="I363" s="9" t="s">
        <v>157</v>
      </c>
      <c r="J363" s="9" t="s">
        <v>32</v>
      </c>
      <c r="K363" s="9">
        <v>2014</v>
      </c>
      <c r="L363" s="9" t="s">
        <v>34</v>
      </c>
      <c r="Y363" s="9" t="s">
        <v>2590</v>
      </c>
      <c r="Z363" s="9" t="s">
        <v>2591</v>
      </c>
      <c r="AA363" s="9" t="s">
        <v>1293</v>
      </c>
      <c r="AB363" s="9" t="s">
        <v>1120</v>
      </c>
    </row>
    <row r="364" spans="1:28" ht="17.25" customHeight="1" x14ac:dyDescent="0.2">
      <c r="A364" s="9">
        <v>425134</v>
      </c>
      <c r="B364" s="9" t="s">
        <v>2592</v>
      </c>
      <c r="C364" s="9" t="s">
        <v>281</v>
      </c>
      <c r="D364" s="9" t="s">
        <v>478</v>
      </c>
      <c r="E364" s="9" t="s">
        <v>92</v>
      </c>
      <c r="F364" s="188">
        <v>31413</v>
      </c>
      <c r="G364" s="9" t="s">
        <v>34</v>
      </c>
      <c r="H364" s="9" t="s">
        <v>31</v>
      </c>
      <c r="I364" s="9" t="s">
        <v>157</v>
      </c>
      <c r="J364" s="9" t="s">
        <v>29</v>
      </c>
      <c r="K364" s="9">
        <v>2004</v>
      </c>
      <c r="L364" s="9" t="s">
        <v>34</v>
      </c>
      <c r="Y364" s="9" t="s">
        <v>2593</v>
      </c>
      <c r="Z364" s="9" t="s">
        <v>2594</v>
      </c>
      <c r="AA364" s="9" t="s">
        <v>2595</v>
      </c>
      <c r="AB364" s="9" t="s">
        <v>1120</v>
      </c>
    </row>
    <row r="365" spans="1:28" ht="17.25" customHeight="1" x14ac:dyDescent="0.2">
      <c r="A365" s="9">
        <v>422497</v>
      </c>
      <c r="B365" s="9" t="s">
        <v>2596</v>
      </c>
      <c r="C365" s="9" t="s">
        <v>904</v>
      </c>
      <c r="D365" s="9" t="s">
        <v>778</v>
      </c>
      <c r="E365" s="9" t="s">
        <v>92</v>
      </c>
      <c r="F365" s="188">
        <v>35977</v>
      </c>
      <c r="G365" s="9" t="s">
        <v>510</v>
      </c>
      <c r="H365" s="9" t="s">
        <v>31</v>
      </c>
      <c r="I365" s="9" t="s">
        <v>157</v>
      </c>
      <c r="J365" s="9" t="s">
        <v>29</v>
      </c>
      <c r="K365" s="9">
        <v>2016</v>
      </c>
      <c r="L365" s="9" t="s">
        <v>46</v>
      </c>
      <c r="Y365" s="9" t="s">
        <v>2597</v>
      </c>
      <c r="Z365" s="9" t="s">
        <v>1297</v>
      </c>
      <c r="AA365" s="9" t="s">
        <v>2598</v>
      </c>
      <c r="AB365" s="9" t="s">
        <v>2599</v>
      </c>
    </row>
    <row r="366" spans="1:28" ht="17.25" customHeight="1" x14ac:dyDescent="0.2">
      <c r="A366" s="9">
        <v>427124</v>
      </c>
      <c r="B366" s="9" t="s">
        <v>2600</v>
      </c>
      <c r="C366" s="9" t="s">
        <v>504</v>
      </c>
      <c r="D366" s="9" t="s">
        <v>649</v>
      </c>
      <c r="E366" s="9" t="s">
        <v>92</v>
      </c>
      <c r="F366" s="188">
        <v>35278</v>
      </c>
      <c r="G366" s="9" t="s">
        <v>34</v>
      </c>
      <c r="H366" s="9" t="s">
        <v>31</v>
      </c>
      <c r="I366" s="9" t="s">
        <v>157</v>
      </c>
      <c r="J366" s="9" t="s">
        <v>29</v>
      </c>
      <c r="K366" s="9">
        <v>2013</v>
      </c>
      <c r="L366" s="9" t="s">
        <v>34</v>
      </c>
      <c r="Y366" s="9" t="s">
        <v>2601</v>
      </c>
      <c r="Z366" s="9" t="s">
        <v>2602</v>
      </c>
      <c r="AA366" s="9" t="s">
        <v>1118</v>
      </c>
      <c r="AB366" s="9" t="s">
        <v>1298</v>
      </c>
    </row>
    <row r="367" spans="1:28" ht="17.25" customHeight="1" x14ac:dyDescent="0.2">
      <c r="A367" s="9">
        <v>421503</v>
      </c>
      <c r="B367" s="9" t="s">
        <v>2603</v>
      </c>
      <c r="C367" s="9" t="s">
        <v>655</v>
      </c>
      <c r="D367" s="9" t="s">
        <v>2604</v>
      </c>
      <c r="E367" s="9" t="s">
        <v>93</v>
      </c>
      <c r="F367" s="188">
        <v>31585</v>
      </c>
      <c r="G367" s="9" t="s">
        <v>86</v>
      </c>
      <c r="H367" s="9" t="s">
        <v>31</v>
      </c>
      <c r="I367" s="9" t="s">
        <v>157</v>
      </c>
      <c r="J367" s="9" t="s">
        <v>29</v>
      </c>
      <c r="K367" s="9">
        <v>2006</v>
      </c>
      <c r="L367" s="9" t="s">
        <v>86</v>
      </c>
      <c r="Y367" s="9" t="s">
        <v>2605</v>
      </c>
      <c r="Z367" s="9" t="s">
        <v>2606</v>
      </c>
      <c r="AA367" s="9" t="s">
        <v>2607</v>
      </c>
      <c r="AB367" s="9" t="s">
        <v>2608</v>
      </c>
    </row>
    <row r="368" spans="1:28" ht="17.25" customHeight="1" x14ac:dyDescent="0.2">
      <c r="A368" s="9">
        <v>427171</v>
      </c>
      <c r="B368" s="9" t="s">
        <v>2609</v>
      </c>
      <c r="C368" s="9" t="s">
        <v>792</v>
      </c>
      <c r="D368" s="9" t="s">
        <v>318</v>
      </c>
      <c r="E368" s="9" t="s">
        <v>92</v>
      </c>
      <c r="F368" s="188">
        <v>34705</v>
      </c>
      <c r="G368" s="9" t="s">
        <v>34</v>
      </c>
      <c r="H368" s="9" t="s">
        <v>31</v>
      </c>
      <c r="I368" s="9" t="s">
        <v>157</v>
      </c>
      <c r="J368" s="9" t="s">
        <v>32</v>
      </c>
      <c r="K368" s="9">
        <v>2012</v>
      </c>
      <c r="L368" s="9" t="s">
        <v>34</v>
      </c>
      <c r="Y368" s="9" t="s">
        <v>2610</v>
      </c>
      <c r="Z368" s="9" t="s">
        <v>2611</v>
      </c>
      <c r="AA368" s="9" t="s">
        <v>1255</v>
      </c>
      <c r="AB368" s="9" t="s">
        <v>1090</v>
      </c>
    </row>
    <row r="369" spans="1:28" ht="17.25" customHeight="1" x14ac:dyDescent="0.2">
      <c r="A369" s="9">
        <v>424515</v>
      </c>
      <c r="B369" s="9" t="s">
        <v>2612</v>
      </c>
      <c r="C369" s="9" t="s">
        <v>307</v>
      </c>
      <c r="D369" s="9" t="s">
        <v>371</v>
      </c>
      <c r="E369" s="9" t="s">
        <v>93</v>
      </c>
      <c r="F369" s="188">
        <v>35989</v>
      </c>
      <c r="G369" s="9" t="s">
        <v>86</v>
      </c>
      <c r="H369" s="9" t="s">
        <v>31</v>
      </c>
      <c r="I369" s="9" t="s">
        <v>157</v>
      </c>
      <c r="J369" s="9" t="s">
        <v>29</v>
      </c>
      <c r="K369" s="9">
        <v>2016</v>
      </c>
      <c r="L369" s="9" t="s">
        <v>86</v>
      </c>
      <c r="Y369" s="9" t="s">
        <v>2613</v>
      </c>
      <c r="Z369" s="9" t="s">
        <v>1126</v>
      </c>
      <c r="AA369" s="9" t="s">
        <v>2614</v>
      </c>
      <c r="AB369" s="9" t="s">
        <v>1157</v>
      </c>
    </row>
    <row r="370" spans="1:28" ht="17.25" customHeight="1" x14ac:dyDescent="0.2">
      <c r="A370" s="9">
        <v>425848</v>
      </c>
      <c r="B370" s="9" t="s">
        <v>2615</v>
      </c>
      <c r="C370" s="9" t="s">
        <v>424</v>
      </c>
      <c r="D370" s="9" t="s">
        <v>707</v>
      </c>
      <c r="E370" s="9" t="s">
        <v>93</v>
      </c>
      <c r="F370" s="188" t="s">
        <v>2616</v>
      </c>
      <c r="G370" s="9" t="s">
        <v>34</v>
      </c>
      <c r="H370" s="9" t="s">
        <v>31</v>
      </c>
      <c r="I370" s="9" t="s">
        <v>157</v>
      </c>
      <c r="J370" s="9" t="s">
        <v>32</v>
      </c>
      <c r="K370" s="9">
        <v>2017</v>
      </c>
      <c r="L370" s="9" t="s">
        <v>34</v>
      </c>
      <c r="Y370" s="9" t="s">
        <v>2617</v>
      </c>
      <c r="Z370" s="9" t="s">
        <v>1279</v>
      </c>
      <c r="AA370" s="9" t="s">
        <v>2618</v>
      </c>
      <c r="AB370" s="9" t="s">
        <v>1102</v>
      </c>
    </row>
    <row r="371" spans="1:28" ht="17.25" customHeight="1" x14ac:dyDescent="0.2">
      <c r="A371" s="9">
        <v>426468</v>
      </c>
      <c r="B371" s="9" t="s">
        <v>2619</v>
      </c>
      <c r="C371" s="9" t="s">
        <v>936</v>
      </c>
      <c r="D371" s="9" t="s">
        <v>328</v>
      </c>
      <c r="E371" s="9" t="s">
        <v>92</v>
      </c>
      <c r="F371" s="188">
        <v>36526</v>
      </c>
      <c r="G371" s="9" t="s">
        <v>34</v>
      </c>
      <c r="H371" s="9" t="s">
        <v>35</v>
      </c>
      <c r="I371" s="9" t="s">
        <v>157</v>
      </c>
      <c r="J371" s="9" t="s">
        <v>29</v>
      </c>
      <c r="K371" s="9">
        <v>2017</v>
      </c>
      <c r="L371" s="9" t="s">
        <v>34</v>
      </c>
      <c r="Y371" s="9" t="s">
        <v>2620</v>
      </c>
      <c r="Z371" s="9" t="s">
        <v>2621</v>
      </c>
      <c r="AA371" s="9" t="s">
        <v>1242</v>
      </c>
      <c r="AB371" s="9" t="s">
        <v>1166</v>
      </c>
    </row>
    <row r="372" spans="1:28" ht="17.25" customHeight="1" x14ac:dyDescent="0.2">
      <c r="A372" s="9">
        <v>426466</v>
      </c>
      <c r="B372" s="9" t="s">
        <v>2622</v>
      </c>
      <c r="C372" s="9" t="s">
        <v>559</v>
      </c>
      <c r="D372" s="9" t="s">
        <v>2623</v>
      </c>
      <c r="E372" s="9" t="s">
        <v>92</v>
      </c>
      <c r="F372" s="188">
        <v>36317</v>
      </c>
      <c r="G372" s="9" t="s">
        <v>268</v>
      </c>
      <c r="H372" s="9" t="s">
        <v>31</v>
      </c>
      <c r="I372" s="9" t="s">
        <v>157</v>
      </c>
      <c r="J372" s="9" t="s">
        <v>32</v>
      </c>
      <c r="K372" s="9">
        <v>2018</v>
      </c>
      <c r="L372" s="9" t="s">
        <v>34</v>
      </c>
      <c r="Y372" s="9" t="s">
        <v>2624</v>
      </c>
      <c r="Z372" s="9" t="s">
        <v>2625</v>
      </c>
      <c r="AA372" s="9" t="s">
        <v>2626</v>
      </c>
      <c r="AB372" s="9" t="s">
        <v>1120</v>
      </c>
    </row>
    <row r="373" spans="1:28" ht="17.25" customHeight="1" x14ac:dyDescent="0.2">
      <c r="A373" s="9">
        <v>424519</v>
      </c>
      <c r="B373" s="9" t="s">
        <v>2627</v>
      </c>
      <c r="C373" s="9" t="s">
        <v>572</v>
      </c>
      <c r="D373" s="9" t="s">
        <v>2628</v>
      </c>
      <c r="E373" s="9" t="s">
        <v>93</v>
      </c>
      <c r="F373" s="188">
        <v>35431</v>
      </c>
      <c r="G373" s="9" t="s">
        <v>2629</v>
      </c>
      <c r="H373" s="9" t="s">
        <v>31</v>
      </c>
      <c r="I373" s="9" t="s">
        <v>157</v>
      </c>
      <c r="J373" s="9" t="s">
        <v>29</v>
      </c>
      <c r="K373" s="9">
        <v>2016</v>
      </c>
      <c r="L373" s="9" t="s">
        <v>46</v>
      </c>
      <c r="Y373" s="9" t="s">
        <v>2630</v>
      </c>
      <c r="Z373" s="9" t="s">
        <v>2631</v>
      </c>
      <c r="AA373" s="9" t="s">
        <v>2632</v>
      </c>
      <c r="AB373" s="9" t="s">
        <v>2633</v>
      </c>
    </row>
    <row r="374" spans="1:28" ht="17.25" customHeight="1" x14ac:dyDescent="0.2">
      <c r="A374" s="9">
        <v>427202</v>
      </c>
      <c r="B374" s="9" t="s">
        <v>2634</v>
      </c>
      <c r="C374" s="9" t="s">
        <v>344</v>
      </c>
      <c r="D374" s="9" t="s">
        <v>437</v>
      </c>
      <c r="E374" s="9" t="s">
        <v>93</v>
      </c>
      <c r="F374" s="188">
        <v>33399</v>
      </c>
      <c r="G374" s="9" t="s">
        <v>268</v>
      </c>
      <c r="H374" s="9" t="s">
        <v>31</v>
      </c>
      <c r="I374" s="9" t="s">
        <v>157</v>
      </c>
      <c r="J374" s="9" t="s">
        <v>29</v>
      </c>
      <c r="K374" s="9">
        <v>2009</v>
      </c>
      <c r="L374" s="9" t="s">
        <v>89</v>
      </c>
      <c r="Y374" s="9" t="s">
        <v>2635</v>
      </c>
      <c r="Z374" s="9" t="s">
        <v>2636</v>
      </c>
      <c r="AA374" s="9" t="s">
        <v>2637</v>
      </c>
      <c r="AB374" s="9" t="s">
        <v>1090</v>
      </c>
    </row>
    <row r="375" spans="1:28" ht="17.25" customHeight="1" x14ac:dyDescent="0.2">
      <c r="A375" s="9">
        <v>425871</v>
      </c>
      <c r="B375" s="9" t="s">
        <v>2638</v>
      </c>
      <c r="C375" s="9" t="s">
        <v>395</v>
      </c>
      <c r="D375" s="9" t="s">
        <v>321</v>
      </c>
      <c r="E375" s="9" t="s">
        <v>93</v>
      </c>
      <c r="H375" s="9" t="s">
        <v>31</v>
      </c>
      <c r="I375" s="9" t="s">
        <v>157</v>
      </c>
      <c r="J375" s="9" t="s">
        <v>32</v>
      </c>
      <c r="K375" s="9">
        <v>2013</v>
      </c>
      <c r="L375" s="9" t="s">
        <v>83</v>
      </c>
      <c r="N375" s="9">
        <v>1311</v>
      </c>
      <c r="O375" s="188">
        <v>44615.426817129628</v>
      </c>
      <c r="P375" s="9">
        <v>22000</v>
      </c>
      <c r="Y375" s="9" t="s">
        <v>2639</v>
      </c>
      <c r="Z375" s="9" t="s">
        <v>2640</v>
      </c>
      <c r="AA375" s="9" t="s">
        <v>2641</v>
      </c>
      <c r="AB375" s="9" t="s">
        <v>2642</v>
      </c>
    </row>
    <row r="376" spans="1:28" ht="17.25" customHeight="1" x14ac:dyDescent="0.2">
      <c r="A376" s="9">
        <v>427206</v>
      </c>
      <c r="B376" s="9" t="s">
        <v>2643</v>
      </c>
      <c r="C376" s="9" t="s">
        <v>285</v>
      </c>
      <c r="D376" s="9" t="s">
        <v>401</v>
      </c>
      <c r="E376" s="9" t="s">
        <v>93</v>
      </c>
      <c r="F376" s="188">
        <v>36892</v>
      </c>
      <c r="G376" s="9" t="s">
        <v>34</v>
      </c>
      <c r="H376" s="9" t="s">
        <v>31</v>
      </c>
      <c r="I376" s="9" t="s">
        <v>157</v>
      </c>
      <c r="J376" s="9" t="s">
        <v>32</v>
      </c>
      <c r="K376" s="9">
        <v>2018</v>
      </c>
      <c r="L376" s="9" t="s">
        <v>34</v>
      </c>
      <c r="Y376" s="9" t="s">
        <v>2644</v>
      </c>
      <c r="Z376" s="9" t="s">
        <v>1141</v>
      </c>
      <c r="AA376" s="9" t="s">
        <v>2645</v>
      </c>
      <c r="AB376" s="9" t="s">
        <v>1090</v>
      </c>
    </row>
    <row r="377" spans="1:28" ht="17.25" customHeight="1" x14ac:dyDescent="0.2">
      <c r="A377" s="9">
        <v>427213</v>
      </c>
      <c r="B377" s="9" t="s">
        <v>2646</v>
      </c>
      <c r="C377" s="9" t="s">
        <v>266</v>
      </c>
      <c r="D377" s="9" t="s">
        <v>288</v>
      </c>
      <c r="E377" s="9" t="s">
        <v>93</v>
      </c>
      <c r="G377" s="9" t="s">
        <v>510</v>
      </c>
      <c r="H377" s="9" t="s">
        <v>31</v>
      </c>
      <c r="I377" s="9" t="s">
        <v>157</v>
      </c>
      <c r="J377" s="9" t="s">
        <v>29</v>
      </c>
      <c r="K377" s="9">
        <v>2015</v>
      </c>
      <c r="L377" s="9" t="s">
        <v>46</v>
      </c>
      <c r="Y377" s="9" t="s">
        <v>2647</v>
      </c>
      <c r="Z377" s="9" t="s">
        <v>1114</v>
      </c>
      <c r="AA377" s="9" t="s">
        <v>1136</v>
      </c>
      <c r="AB377" s="9" t="s">
        <v>2648</v>
      </c>
    </row>
    <row r="378" spans="1:28" ht="17.25" customHeight="1" x14ac:dyDescent="0.2">
      <c r="A378" s="9">
        <v>419275</v>
      </c>
      <c r="B378" s="9" t="s">
        <v>2649</v>
      </c>
      <c r="C378" s="9" t="s">
        <v>550</v>
      </c>
      <c r="D378" s="9" t="s">
        <v>797</v>
      </c>
      <c r="E378" s="9" t="s">
        <v>93</v>
      </c>
      <c r="F378" s="188">
        <v>33817</v>
      </c>
      <c r="G378" s="9" t="s">
        <v>34</v>
      </c>
      <c r="H378" s="9" t="s">
        <v>31</v>
      </c>
      <c r="I378" s="9" t="s">
        <v>157</v>
      </c>
      <c r="J378" s="9" t="s">
        <v>29</v>
      </c>
      <c r="K378" s="9">
        <v>2012</v>
      </c>
      <c r="L378" s="9" t="s">
        <v>34</v>
      </c>
      <c r="Y378" s="9" t="s">
        <v>2650</v>
      </c>
      <c r="Z378" s="9" t="s">
        <v>1753</v>
      </c>
      <c r="AA378" s="9" t="s">
        <v>2651</v>
      </c>
      <c r="AB378" s="9" t="s">
        <v>1120</v>
      </c>
    </row>
    <row r="379" spans="1:28" ht="17.25" customHeight="1" x14ac:dyDescent="0.2">
      <c r="A379" s="9">
        <v>424527</v>
      </c>
      <c r="B379" s="9" t="s">
        <v>2652</v>
      </c>
      <c r="C379" s="9" t="s">
        <v>2653</v>
      </c>
      <c r="D379" s="9" t="s">
        <v>328</v>
      </c>
      <c r="E379" s="9" t="s">
        <v>93</v>
      </c>
      <c r="F379" s="188">
        <v>32308</v>
      </c>
      <c r="G379" s="9" t="s">
        <v>34</v>
      </c>
      <c r="H379" s="9" t="s">
        <v>31</v>
      </c>
      <c r="I379" s="9" t="s">
        <v>157</v>
      </c>
      <c r="J379" s="9" t="s">
        <v>32</v>
      </c>
      <c r="K379" s="9">
        <v>2017</v>
      </c>
      <c r="L379" s="9" t="s">
        <v>34</v>
      </c>
      <c r="Y379" s="9" t="s">
        <v>2654</v>
      </c>
      <c r="Z379" s="9" t="s">
        <v>1234</v>
      </c>
      <c r="AA379" s="9" t="s">
        <v>1176</v>
      </c>
      <c r="AB379" s="9" t="s">
        <v>1120</v>
      </c>
    </row>
    <row r="380" spans="1:28" ht="17.25" customHeight="1" x14ac:dyDescent="0.2">
      <c r="A380" s="9">
        <v>425866</v>
      </c>
      <c r="B380" s="9" t="s">
        <v>2655</v>
      </c>
      <c r="C380" s="9" t="s">
        <v>2656</v>
      </c>
      <c r="D380" s="9" t="s">
        <v>453</v>
      </c>
      <c r="E380" s="9" t="s">
        <v>93</v>
      </c>
      <c r="F380" s="188">
        <v>36161</v>
      </c>
      <c r="G380" s="9" t="s">
        <v>301</v>
      </c>
      <c r="H380" s="9" t="s">
        <v>31</v>
      </c>
      <c r="I380" s="9" t="s">
        <v>157</v>
      </c>
      <c r="J380" s="9" t="s">
        <v>29</v>
      </c>
      <c r="K380" s="9">
        <v>2016</v>
      </c>
      <c r="L380" s="9" t="s">
        <v>46</v>
      </c>
      <c r="Y380" s="9" t="s">
        <v>2657</v>
      </c>
      <c r="Z380" s="9" t="s">
        <v>2658</v>
      </c>
      <c r="AA380" s="9" t="s">
        <v>1299</v>
      </c>
      <c r="AB380" s="9" t="s">
        <v>1120</v>
      </c>
    </row>
    <row r="381" spans="1:28" ht="17.25" customHeight="1" x14ac:dyDescent="0.2">
      <c r="A381" s="9">
        <v>427151</v>
      </c>
      <c r="B381" s="9" t="s">
        <v>2659</v>
      </c>
      <c r="C381" s="9" t="s">
        <v>784</v>
      </c>
      <c r="D381" s="9" t="s">
        <v>272</v>
      </c>
      <c r="E381" s="9" t="s">
        <v>283</v>
      </c>
      <c r="F381" s="188">
        <v>36526</v>
      </c>
      <c r="G381" s="9" t="s">
        <v>34</v>
      </c>
      <c r="H381" s="9" t="s">
        <v>31</v>
      </c>
      <c r="I381" s="9" t="s">
        <v>157</v>
      </c>
      <c r="J381" s="9" t="s">
        <v>32</v>
      </c>
      <c r="K381" s="9">
        <v>2018</v>
      </c>
      <c r="L381" s="9" t="s">
        <v>34</v>
      </c>
      <c r="Y381" s="9" t="s">
        <v>2660</v>
      </c>
      <c r="Z381" s="9" t="s">
        <v>2661</v>
      </c>
      <c r="AA381" s="9" t="s">
        <v>1251</v>
      </c>
      <c r="AB381" s="9" t="s">
        <v>1120</v>
      </c>
    </row>
    <row r="382" spans="1:28" ht="17.25" customHeight="1" x14ac:dyDescent="0.2">
      <c r="A382" s="9">
        <v>420632</v>
      </c>
      <c r="B382" s="9" t="s">
        <v>2662</v>
      </c>
      <c r="C382" s="9" t="s">
        <v>417</v>
      </c>
      <c r="D382" s="9" t="s">
        <v>764</v>
      </c>
      <c r="E382" s="9" t="s">
        <v>93</v>
      </c>
      <c r="F382" s="188">
        <v>36162</v>
      </c>
      <c r="G382" s="9" t="s">
        <v>2663</v>
      </c>
      <c r="H382" s="9" t="s">
        <v>31</v>
      </c>
      <c r="I382" s="9" t="s">
        <v>157</v>
      </c>
      <c r="J382" s="9" t="s">
        <v>32</v>
      </c>
      <c r="K382" s="9">
        <v>2016</v>
      </c>
      <c r="L382" s="9" t="s">
        <v>46</v>
      </c>
      <c r="Y382" s="9" t="s">
        <v>2664</v>
      </c>
      <c r="Z382" s="9" t="s">
        <v>2665</v>
      </c>
      <c r="AA382" s="9" t="s">
        <v>2666</v>
      </c>
      <c r="AB382" s="9" t="s">
        <v>2667</v>
      </c>
    </row>
    <row r="383" spans="1:28" ht="17.25" customHeight="1" x14ac:dyDescent="0.2">
      <c r="A383" s="9">
        <v>420638</v>
      </c>
      <c r="B383" s="9" t="s">
        <v>2668</v>
      </c>
      <c r="C383" s="9" t="s">
        <v>387</v>
      </c>
      <c r="D383" s="9" t="s">
        <v>295</v>
      </c>
      <c r="E383" s="9" t="s">
        <v>93</v>
      </c>
      <c r="F383" s="188">
        <v>35825</v>
      </c>
      <c r="G383" s="9" t="s">
        <v>34</v>
      </c>
      <c r="H383" s="9" t="s">
        <v>31</v>
      </c>
      <c r="I383" s="9" t="s">
        <v>157</v>
      </c>
      <c r="J383" s="9" t="s">
        <v>32</v>
      </c>
      <c r="K383" s="9">
        <v>2016</v>
      </c>
      <c r="L383" s="9" t="s">
        <v>34</v>
      </c>
      <c r="Y383" s="9" t="s">
        <v>2669</v>
      </c>
      <c r="Z383" s="9" t="s">
        <v>1218</v>
      </c>
      <c r="AA383" s="9" t="s">
        <v>2670</v>
      </c>
      <c r="AB383" s="9" t="s">
        <v>1090</v>
      </c>
    </row>
    <row r="384" spans="1:28" ht="17.25" customHeight="1" x14ac:dyDescent="0.2">
      <c r="A384" s="9">
        <v>427100</v>
      </c>
      <c r="B384" s="9" t="s">
        <v>2671</v>
      </c>
      <c r="C384" s="9" t="s">
        <v>387</v>
      </c>
      <c r="D384" s="9" t="s">
        <v>575</v>
      </c>
      <c r="E384" s="9" t="s">
        <v>92</v>
      </c>
      <c r="F384" s="188">
        <v>36505</v>
      </c>
      <c r="G384" s="9" t="s">
        <v>268</v>
      </c>
      <c r="H384" s="9" t="s">
        <v>31</v>
      </c>
      <c r="I384" s="9" t="s">
        <v>157</v>
      </c>
      <c r="Y384" s="9" t="s">
        <v>2672</v>
      </c>
      <c r="Z384" s="9" t="s">
        <v>1198</v>
      </c>
      <c r="AA384" s="9" t="s">
        <v>2673</v>
      </c>
      <c r="AB384" s="9" t="s">
        <v>1102</v>
      </c>
    </row>
    <row r="385" spans="1:28" ht="17.25" customHeight="1" x14ac:dyDescent="0.2">
      <c r="A385" s="9">
        <v>427500</v>
      </c>
      <c r="B385" s="9" t="s">
        <v>2674</v>
      </c>
      <c r="C385" s="9" t="s">
        <v>285</v>
      </c>
      <c r="D385" s="9" t="s">
        <v>2675</v>
      </c>
      <c r="E385" s="9" t="s">
        <v>92</v>
      </c>
      <c r="F385" s="188">
        <v>30454</v>
      </c>
      <c r="G385" s="9" t="s">
        <v>34</v>
      </c>
      <c r="H385" s="9" t="s">
        <v>31</v>
      </c>
      <c r="I385" s="9" t="s">
        <v>157</v>
      </c>
      <c r="J385" s="9" t="s">
        <v>29</v>
      </c>
      <c r="K385" s="9">
        <v>2001</v>
      </c>
      <c r="L385" s="9" t="s">
        <v>34</v>
      </c>
      <c r="Y385" s="9" t="s">
        <v>2676</v>
      </c>
      <c r="Z385" s="9" t="s">
        <v>1141</v>
      </c>
      <c r="AA385" s="9" t="s">
        <v>2677</v>
      </c>
      <c r="AB385" s="9" t="s">
        <v>1283</v>
      </c>
    </row>
    <row r="386" spans="1:28" ht="17.25" customHeight="1" x14ac:dyDescent="0.2">
      <c r="A386" s="9">
        <v>423547</v>
      </c>
      <c r="B386" s="9" t="s">
        <v>2678</v>
      </c>
      <c r="C386" s="9" t="s">
        <v>2679</v>
      </c>
      <c r="D386" s="9" t="s">
        <v>2680</v>
      </c>
      <c r="E386" s="9" t="s">
        <v>92</v>
      </c>
      <c r="F386" s="188">
        <v>35956</v>
      </c>
      <c r="G386" s="9" t="s">
        <v>34</v>
      </c>
      <c r="H386" s="9" t="s">
        <v>31</v>
      </c>
      <c r="I386" s="9" t="s">
        <v>157</v>
      </c>
      <c r="J386" s="9" t="s">
        <v>29</v>
      </c>
      <c r="K386" s="9">
        <v>2016</v>
      </c>
      <c r="L386" s="9" t="s">
        <v>89</v>
      </c>
      <c r="X386" s="9" t="s">
        <v>517</v>
      </c>
      <c r="Y386" s="9" t="s">
        <v>2681</v>
      </c>
      <c r="Z386" s="9" t="s">
        <v>2682</v>
      </c>
      <c r="AA386" s="9" t="s">
        <v>2683</v>
      </c>
      <c r="AB386" s="9" t="s">
        <v>1120</v>
      </c>
    </row>
    <row r="387" spans="1:28" ht="17.25" customHeight="1" x14ac:dyDescent="0.2">
      <c r="A387" s="9">
        <v>423551</v>
      </c>
      <c r="B387" s="9" t="s">
        <v>2684</v>
      </c>
      <c r="C387" s="9" t="s">
        <v>347</v>
      </c>
      <c r="D387" s="9" t="s">
        <v>663</v>
      </c>
      <c r="E387" s="9" t="s">
        <v>93</v>
      </c>
      <c r="F387" s="188">
        <v>35796</v>
      </c>
      <c r="G387" s="9" t="s">
        <v>34</v>
      </c>
      <c r="H387" s="9" t="s">
        <v>31</v>
      </c>
      <c r="I387" s="9" t="s">
        <v>157</v>
      </c>
      <c r="J387" s="9" t="s">
        <v>32</v>
      </c>
      <c r="K387" s="9">
        <v>2017</v>
      </c>
      <c r="L387" s="9" t="s">
        <v>34</v>
      </c>
      <c r="Y387" s="9" t="s">
        <v>2685</v>
      </c>
      <c r="Z387" s="9" t="s">
        <v>2686</v>
      </c>
      <c r="AA387" s="9" t="s">
        <v>2687</v>
      </c>
      <c r="AB387" s="9" t="s">
        <v>1102</v>
      </c>
    </row>
    <row r="388" spans="1:28" ht="17.25" customHeight="1" x14ac:dyDescent="0.2">
      <c r="A388" s="9">
        <v>425201</v>
      </c>
      <c r="B388" s="9" t="s">
        <v>2688</v>
      </c>
      <c r="C388" s="9" t="s">
        <v>285</v>
      </c>
      <c r="D388" s="9" t="s">
        <v>419</v>
      </c>
      <c r="E388" s="9" t="s">
        <v>92</v>
      </c>
      <c r="F388" s="188">
        <v>35974</v>
      </c>
      <c r="G388" s="9" t="s">
        <v>34</v>
      </c>
      <c r="H388" s="9" t="s">
        <v>31</v>
      </c>
      <c r="I388" s="9" t="s">
        <v>157</v>
      </c>
      <c r="J388" s="9" t="s">
        <v>32</v>
      </c>
      <c r="K388" s="9">
        <v>2016</v>
      </c>
      <c r="L388" s="9" t="s">
        <v>46</v>
      </c>
      <c r="Y388" s="9" t="s">
        <v>2689</v>
      </c>
      <c r="Z388" s="9" t="s">
        <v>1131</v>
      </c>
      <c r="AA388" s="9" t="s">
        <v>1116</v>
      </c>
      <c r="AB388" s="9" t="s">
        <v>1120</v>
      </c>
    </row>
    <row r="389" spans="1:28" ht="17.25" customHeight="1" x14ac:dyDescent="0.2">
      <c r="A389" s="9">
        <v>425199</v>
      </c>
      <c r="B389" s="9" t="s">
        <v>2690</v>
      </c>
      <c r="C389" s="9" t="s">
        <v>632</v>
      </c>
      <c r="D389" s="9" t="s">
        <v>2691</v>
      </c>
      <c r="E389" s="9" t="s">
        <v>92</v>
      </c>
      <c r="F389" s="188">
        <v>35825</v>
      </c>
      <c r="G389" s="9" t="s">
        <v>480</v>
      </c>
      <c r="H389" s="9" t="s">
        <v>31</v>
      </c>
      <c r="I389" s="9" t="s">
        <v>157</v>
      </c>
      <c r="J389" s="9" t="s">
        <v>29</v>
      </c>
      <c r="K389" s="9">
        <v>2016</v>
      </c>
      <c r="L389" s="9" t="s">
        <v>46</v>
      </c>
      <c r="Y389" s="9" t="s">
        <v>2692</v>
      </c>
      <c r="Z389" s="9" t="s">
        <v>2693</v>
      </c>
      <c r="AA389" s="9" t="s">
        <v>2694</v>
      </c>
      <c r="AB389" s="9" t="s">
        <v>2502</v>
      </c>
    </row>
    <row r="390" spans="1:28" ht="17.25" customHeight="1" x14ac:dyDescent="0.2">
      <c r="A390" s="9">
        <v>426555</v>
      </c>
      <c r="B390" s="9" t="s">
        <v>2695</v>
      </c>
      <c r="C390" s="9" t="s">
        <v>550</v>
      </c>
      <c r="D390" s="9" t="s">
        <v>869</v>
      </c>
      <c r="E390" s="9" t="s">
        <v>93</v>
      </c>
      <c r="F390" s="188">
        <v>35082</v>
      </c>
      <c r="G390" s="9" t="s">
        <v>34</v>
      </c>
      <c r="H390" s="9" t="s">
        <v>31</v>
      </c>
      <c r="I390" s="9" t="s">
        <v>157</v>
      </c>
      <c r="J390" s="9" t="s">
        <v>32</v>
      </c>
      <c r="K390" s="9">
        <v>2017</v>
      </c>
      <c r="L390" s="9" t="s">
        <v>34</v>
      </c>
      <c r="Y390" s="9" t="s">
        <v>2696</v>
      </c>
      <c r="Z390" s="9" t="s">
        <v>2697</v>
      </c>
      <c r="AA390" s="9" t="s">
        <v>1251</v>
      </c>
      <c r="AB390" s="9" t="s">
        <v>1268</v>
      </c>
    </row>
    <row r="391" spans="1:28" ht="17.25" customHeight="1" x14ac:dyDescent="0.2">
      <c r="A391" s="9">
        <v>423525</v>
      </c>
      <c r="B391" s="9" t="s">
        <v>2698</v>
      </c>
      <c r="C391" s="9" t="s">
        <v>535</v>
      </c>
      <c r="D391" s="9" t="s">
        <v>279</v>
      </c>
      <c r="E391" s="9" t="s">
        <v>93</v>
      </c>
      <c r="F391" s="188">
        <v>34700</v>
      </c>
      <c r="G391" s="9" t="s">
        <v>1063</v>
      </c>
      <c r="H391" s="9" t="s">
        <v>31</v>
      </c>
      <c r="I391" s="9" t="s">
        <v>157</v>
      </c>
      <c r="J391" s="9" t="s">
        <v>32</v>
      </c>
      <c r="K391" s="9">
        <v>2013</v>
      </c>
      <c r="Y391" s="9" t="s">
        <v>2699</v>
      </c>
      <c r="Z391" s="9" t="s">
        <v>2700</v>
      </c>
      <c r="AA391" s="9" t="s">
        <v>1104</v>
      </c>
      <c r="AB391" s="9" t="s">
        <v>1098</v>
      </c>
    </row>
    <row r="392" spans="1:28" ht="17.25" customHeight="1" x14ac:dyDescent="0.2">
      <c r="A392" s="9">
        <v>427503</v>
      </c>
      <c r="B392" s="9" t="s">
        <v>2701</v>
      </c>
      <c r="C392" s="9" t="s">
        <v>274</v>
      </c>
      <c r="D392" s="9" t="s">
        <v>818</v>
      </c>
      <c r="E392" s="9" t="s">
        <v>283</v>
      </c>
      <c r="F392" s="188">
        <v>32314</v>
      </c>
      <c r="G392" s="9" t="s">
        <v>34</v>
      </c>
      <c r="H392" s="9" t="s">
        <v>31</v>
      </c>
      <c r="I392" s="9" t="s">
        <v>157</v>
      </c>
      <c r="J392" s="9" t="s">
        <v>32</v>
      </c>
      <c r="K392" s="9">
        <v>2006</v>
      </c>
      <c r="L392" s="9" t="s">
        <v>34</v>
      </c>
      <c r="Y392" s="9" t="s">
        <v>2702</v>
      </c>
      <c r="Z392" s="9" t="s">
        <v>2703</v>
      </c>
      <c r="AA392" s="9" t="s">
        <v>2704</v>
      </c>
      <c r="AB392" s="9" t="s">
        <v>1120</v>
      </c>
    </row>
    <row r="393" spans="1:28" ht="17.25" customHeight="1" x14ac:dyDescent="0.2">
      <c r="A393" s="9">
        <v>425188</v>
      </c>
      <c r="B393" s="9" t="s">
        <v>2705</v>
      </c>
      <c r="C393" s="9" t="s">
        <v>436</v>
      </c>
      <c r="D393" s="9" t="s">
        <v>437</v>
      </c>
      <c r="E393" s="9" t="s">
        <v>92</v>
      </c>
      <c r="F393" s="188">
        <v>36022</v>
      </c>
      <c r="G393" s="9" t="s">
        <v>2706</v>
      </c>
      <c r="H393" s="9" t="s">
        <v>31</v>
      </c>
      <c r="I393" s="9" t="s">
        <v>157</v>
      </c>
      <c r="J393" s="9" t="s">
        <v>29</v>
      </c>
      <c r="K393" s="9">
        <v>2016</v>
      </c>
      <c r="L393" s="9" t="s">
        <v>46</v>
      </c>
      <c r="N393" s="9">
        <v>1090</v>
      </c>
      <c r="O393" s="188">
        <v>44605.391944444447</v>
      </c>
      <c r="P393" s="9">
        <v>18000</v>
      </c>
      <c r="Y393" s="9" t="s">
        <v>2707</v>
      </c>
      <c r="Z393" s="9" t="s">
        <v>2708</v>
      </c>
      <c r="AA393" s="9" t="s">
        <v>2709</v>
      </c>
      <c r="AB393" s="9" t="s">
        <v>1120</v>
      </c>
    </row>
    <row r="394" spans="1:28" ht="17.25" customHeight="1" x14ac:dyDescent="0.2">
      <c r="A394" s="9">
        <v>426538</v>
      </c>
      <c r="B394" s="9" t="s">
        <v>2710</v>
      </c>
      <c r="C394" s="9" t="s">
        <v>395</v>
      </c>
      <c r="D394" s="9" t="s">
        <v>545</v>
      </c>
      <c r="E394" s="9" t="s">
        <v>93</v>
      </c>
      <c r="F394" s="188">
        <v>35813</v>
      </c>
      <c r="G394" s="9" t="s">
        <v>2711</v>
      </c>
      <c r="H394" s="9" t="s">
        <v>31</v>
      </c>
      <c r="I394" s="9" t="s">
        <v>157</v>
      </c>
      <c r="J394" s="9" t="s">
        <v>29</v>
      </c>
      <c r="K394" s="9">
        <v>2015</v>
      </c>
      <c r="L394" s="9" t="s">
        <v>83</v>
      </c>
      <c r="Y394" s="9" t="s">
        <v>2712</v>
      </c>
      <c r="Z394" s="9" t="s">
        <v>1294</v>
      </c>
      <c r="AA394" s="9" t="s">
        <v>2713</v>
      </c>
      <c r="AB394" s="9" t="s">
        <v>2714</v>
      </c>
    </row>
    <row r="395" spans="1:28" ht="17.25" customHeight="1" x14ac:dyDescent="0.2">
      <c r="A395" s="9">
        <v>427506</v>
      </c>
      <c r="B395" s="9" t="s">
        <v>2715</v>
      </c>
      <c r="C395" s="9" t="s">
        <v>917</v>
      </c>
      <c r="D395" s="9" t="s">
        <v>519</v>
      </c>
      <c r="E395" s="9" t="s">
        <v>93</v>
      </c>
      <c r="F395" s="188">
        <v>35796</v>
      </c>
      <c r="G395" s="9" t="s">
        <v>74</v>
      </c>
      <c r="H395" s="9" t="s">
        <v>31</v>
      </c>
      <c r="I395" s="9" t="s">
        <v>157</v>
      </c>
      <c r="J395" s="9" t="s">
        <v>29</v>
      </c>
      <c r="K395" s="9">
        <v>2015</v>
      </c>
      <c r="L395" s="9" t="s">
        <v>74</v>
      </c>
      <c r="Y395" s="9" t="s">
        <v>2716</v>
      </c>
      <c r="Z395" s="9" t="s">
        <v>2717</v>
      </c>
      <c r="AA395" s="9" t="s">
        <v>2718</v>
      </c>
      <c r="AB395" s="9" t="s">
        <v>2719</v>
      </c>
    </row>
    <row r="396" spans="1:28" ht="17.25" customHeight="1" x14ac:dyDescent="0.2">
      <c r="A396" s="9">
        <v>423522</v>
      </c>
      <c r="B396" s="9" t="s">
        <v>2720</v>
      </c>
      <c r="C396" s="9" t="s">
        <v>526</v>
      </c>
      <c r="D396" s="9" t="s">
        <v>2721</v>
      </c>
      <c r="E396" s="9" t="s">
        <v>93</v>
      </c>
      <c r="F396" s="188">
        <v>34819</v>
      </c>
      <c r="G396" s="9" t="s">
        <v>34</v>
      </c>
      <c r="H396" s="9" t="s">
        <v>31</v>
      </c>
      <c r="I396" s="9" t="s">
        <v>157</v>
      </c>
      <c r="J396" s="9" t="s">
        <v>29</v>
      </c>
      <c r="K396" s="9">
        <v>2013</v>
      </c>
      <c r="L396" s="9" t="s">
        <v>34</v>
      </c>
      <c r="X396" s="9" t="s">
        <v>517</v>
      </c>
      <c r="Y396" s="9" t="s">
        <v>2722</v>
      </c>
      <c r="Z396" s="9" t="s">
        <v>1304</v>
      </c>
      <c r="AA396" s="9" t="s">
        <v>1148</v>
      </c>
      <c r="AB396" s="9" t="s">
        <v>1120</v>
      </c>
    </row>
    <row r="397" spans="1:28" ht="17.25" customHeight="1" x14ac:dyDescent="0.2">
      <c r="A397" s="9">
        <v>426542</v>
      </c>
      <c r="B397" s="9" t="s">
        <v>2723</v>
      </c>
      <c r="C397" s="9" t="s">
        <v>767</v>
      </c>
      <c r="D397" s="9" t="s">
        <v>2724</v>
      </c>
      <c r="E397" s="9" t="s">
        <v>93</v>
      </c>
      <c r="F397" s="188">
        <v>36022</v>
      </c>
      <c r="G397" s="9" t="s">
        <v>2725</v>
      </c>
      <c r="H397" s="9" t="s">
        <v>31</v>
      </c>
      <c r="I397" s="9" t="s">
        <v>157</v>
      </c>
      <c r="J397" s="9" t="s">
        <v>29</v>
      </c>
      <c r="K397" s="9">
        <v>2016</v>
      </c>
      <c r="L397" s="9" t="s">
        <v>56</v>
      </c>
      <c r="Y397" s="9" t="s">
        <v>2726</v>
      </c>
      <c r="Z397" s="9" t="s">
        <v>2727</v>
      </c>
      <c r="AA397" s="9" t="s">
        <v>2728</v>
      </c>
      <c r="AB397" s="9" t="s">
        <v>1262</v>
      </c>
    </row>
    <row r="398" spans="1:28" ht="17.25" customHeight="1" x14ac:dyDescent="0.2">
      <c r="A398" s="9">
        <v>426535</v>
      </c>
      <c r="B398" s="9" t="s">
        <v>2729</v>
      </c>
      <c r="C398" s="9" t="s">
        <v>1621</v>
      </c>
      <c r="D398" s="9" t="s">
        <v>279</v>
      </c>
      <c r="E398" s="9" t="s">
        <v>93</v>
      </c>
      <c r="F398" s="188">
        <v>36436</v>
      </c>
      <c r="G398" s="9" t="s">
        <v>877</v>
      </c>
      <c r="H398" s="9" t="s">
        <v>31</v>
      </c>
      <c r="I398" s="9" t="s">
        <v>157</v>
      </c>
      <c r="J398" s="9" t="s">
        <v>29</v>
      </c>
      <c r="K398" s="9">
        <v>2017</v>
      </c>
      <c r="L398" s="9" t="s">
        <v>53</v>
      </c>
      <c r="Y398" s="9" t="s">
        <v>2730</v>
      </c>
      <c r="Z398" s="9" t="s">
        <v>2731</v>
      </c>
      <c r="AA398" s="9" t="s">
        <v>1104</v>
      </c>
      <c r="AB398" s="9" t="s">
        <v>2732</v>
      </c>
    </row>
    <row r="399" spans="1:28" ht="17.25" customHeight="1" x14ac:dyDescent="0.2">
      <c r="A399" s="9">
        <v>426529</v>
      </c>
      <c r="B399" s="9" t="s">
        <v>2733</v>
      </c>
      <c r="C399" s="9" t="s">
        <v>499</v>
      </c>
      <c r="D399" s="9" t="s">
        <v>2734</v>
      </c>
      <c r="E399" s="9" t="s">
        <v>93</v>
      </c>
      <c r="F399" s="188">
        <v>35202</v>
      </c>
      <c r="H399" s="9" t="s">
        <v>31</v>
      </c>
      <c r="I399" s="9" t="s">
        <v>157</v>
      </c>
      <c r="J399" s="9" t="s">
        <v>29</v>
      </c>
      <c r="K399" s="9">
        <v>2014</v>
      </c>
      <c r="L399" s="9" t="s">
        <v>46</v>
      </c>
      <c r="Y399" s="9" t="s">
        <v>2735</v>
      </c>
      <c r="Z399" s="9" t="s">
        <v>2736</v>
      </c>
      <c r="AA399" s="9" t="s">
        <v>1236</v>
      </c>
      <c r="AB399" s="9" t="s">
        <v>1120</v>
      </c>
    </row>
    <row r="400" spans="1:28" ht="17.25" customHeight="1" x14ac:dyDescent="0.2">
      <c r="A400" s="9">
        <v>426552</v>
      </c>
      <c r="B400" s="9" t="s">
        <v>2737</v>
      </c>
      <c r="C400" s="9" t="s">
        <v>266</v>
      </c>
      <c r="D400" s="9" t="s">
        <v>427</v>
      </c>
      <c r="E400" s="9" t="s">
        <v>92</v>
      </c>
      <c r="H400" s="9" t="s">
        <v>31</v>
      </c>
      <c r="I400" s="9" t="s">
        <v>157</v>
      </c>
      <c r="J400" s="9" t="s">
        <v>32</v>
      </c>
      <c r="K400" s="9">
        <v>2017</v>
      </c>
      <c r="L400" s="9" t="s">
        <v>46</v>
      </c>
      <c r="Y400" s="9" t="s">
        <v>2738</v>
      </c>
      <c r="Z400" s="9" t="s">
        <v>1114</v>
      </c>
      <c r="AA400" s="9" t="s">
        <v>1587</v>
      </c>
      <c r="AB400" s="9" t="s">
        <v>1102</v>
      </c>
    </row>
    <row r="401" spans="1:28" ht="17.25" customHeight="1" x14ac:dyDescent="0.2">
      <c r="A401" s="9">
        <v>423540</v>
      </c>
      <c r="B401" s="9" t="s">
        <v>2739</v>
      </c>
      <c r="C401" s="9" t="s">
        <v>628</v>
      </c>
      <c r="D401" s="9" t="s">
        <v>567</v>
      </c>
      <c r="E401" s="9" t="s">
        <v>92</v>
      </c>
      <c r="F401" s="188">
        <v>36536</v>
      </c>
      <c r="G401" s="9" t="s">
        <v>2740</v>
      </c>
      <c r="H401" s="9" t="s">
        <v>31</v>
      </c>
      <c r="I401" s="9" t="s">
        <v>157</v>
      </c>
      <c r="J401" s="9" t="s">
        <v>29</v>
      </c>
      <c r="K401" s="9">
        <v>2017</v>
      </c>
      <c r="L401" s="9" t="s">
        <v>46</v>
      </c>
      <c r="X401" s="9" t="s">
        <v>517</v>
      </c>
      <c r="Y401" s="9" t="s">
        <v>2741</v>
      </c>
      <c r="Z401" s="9" t="s">
        <v>1307</v>
      </c>
      <c r="AA401" s="9" t="s">
        <v>2742</v>
      </c>
      <c r="AB401" s="9" t="s">
        <v>1125</v>
      </c>
    </row>
    <row r="402" spans="1:28" ht="17.25" customHeight="1" x14ac:dyDescent="0.2">
      <c r="A402" s="9">
        <v>427511</v>
      </c>
      <c r="B402" s="9" t="s">
        <v>2743</v>
      </c>
      <c r="C402" s="9" t="s">
        <v>951</v>
      </c>
      <c r="D402" s="9" t="s">
        <v>1004</v>
      </c>
      <c r="E402" s="9" t="s">
        <v>93</v>
      </c>
      <c r="F402" s="188">
        <v>32490</v>
      </c>
      <c r="G402" s="9" t="s">
        <v>34</v>
      </c>
      <c r="H402" s="9" t="s">
        <v>31</v>
      </c>
      <c r="I402" s="9" t="s">
        <v>157</v>
      </c>
      <c r="J402" s="9" t="s">
        <v>29</v>
      </c>
      <c r="K402" s="9">
        <v>2006</v>
      </c>
      <c r="L402" s="9" t="s">
        <v>34</v>
      </c>
      <c r="Y402" s="9" t="s">
        <v>2744</v>
      </c>
      <c r="Z402" s="9" t="s">
        <v>2745</v>
      </c>
      <c r="AA402" s="9" t="s">
        <v>2746</v>
      </c>
      <c r="AB402" s="9" t="s">
        <v>1119</v>
      </c>
    </row>
    <row r="403" spans="1:28" ht="17.25" customHeight="1" x14ac:dyDescent="0.2">
      <c r="A403" s="9">
        <v>426553</v>
      </c>
      <c r="B403" s="9" t="s">
        <v>2747</v>
      </c>
      <c r="C403" s="9" t="s">
        <v>350</v>
      </c>
      <c r="D403" s="9" t="s">
        <v>363</v>
      </c>
      <c r="E403" s="9" t="s">
        <v>92</v>
      </c>
      <c r="H403" s="9" t="s">
        <v>31</v>
      </c>
      <c r="I403" s="9" t="s">
        <v>157</v>
      </c>
      <c r="J403" s="9" t="s">
        <v>32</v>
      </c>
      <c r="K403" s="9">
        <v>2017</v>
      </c>
      <c r="L403" s="9" t="s">
        <v>46</v>
      </c>
      <c r="Y403" s="9" t="s">
        <v>2748</v>
      </c>
      <c r="Z403" s="9" t="s">
        <v>1301</v>
      </c>
      <c r="AA403" s="9" t="s">
        <v>2749</v>
      </c>
      <c r="AB403" s="9" t="s">
        <v>1155</v>
      </c>
    </row>
    <row r="404" spans="1:28" ht="17.25" customHeight="1" x14ac:dyDescent="0.2">
      <c r="A404" s="9">
        <v>415407</v>
      </c>
      <c r="B404" s="9" t="s">
        <v>2750</v>
      </c>
      <c r="C404" s="9" t="s">
        <v>672</v>
      </c>
      <c r="D404" s="9" t="s">
        <v>368</v>
      </c>
      <c r="E404" s="9" t="s">
        <v>92</v>
      </c>
      <c r="F404" s="188">
        <v>28856</v>
      </c>
      <c r="G404" s="9" t="s">
        <v>273</v>
      </c>
      <c r="H404" s="9" t="s">
        <v>31</v>
      </c>
      <c r="I404" s="9" t="s">
        <v>157</v>
      </c>
      <c r="X404" s="9" t="s">
        <v>517</v>
      </c>
      <c r="Y404" s="9" t="s">
        <v>2751</v>
      </c>
      <c r="Z404" s="9" t="s">
        <v>2752</v>
      </c>
      <c r="AA404" s="9" t="s">
        <v>1171</v>
      </c>
      <c r="AB404" s="9" t="s">
        <v>1120</v>
      </c>
    </row>
    <row r="405" spans="1:28" ht="17.25" customHeight="1" x14ac:dyDescent="0.2">
      <c r="A405" s="9">
        <v>423553</v>
      </c>
      <c r="B405" s="9" t="s">
        <v>2753</v>
      </c>
      <c r="C405" s="9" t="s">
        <v>447</v>
      </c>
      <c r="D405" s="9" t="s">
        <v>376</v>
      </c>
      <c r="E405" s="9" t="s">
        <v>92</v>
      </c>
      <c r="F405" s="188">
        <v>35094</v>
      </c>
      <c r="G405" s="9" t="s">
        <v>34</v>
      </c>
      <c r="H405" s="9" t="s">
        <v>31</v>
      </c>
      <c r="I405" s="9" t="s">
        <v>157</v>
      </c>
      <c r="J405" s="9" t="s">
        <v>32</v>
      </c>
      <c r="K405" s="9">
        <v>2016</v>
      </c>
      <c r="L405" s="9" t="s">
        <v>34</v>
      </c>
      <c r="Y405" s="9" t="s">
        <v>2754</v>
      </c>
      <c r="Z405" s="9" t="s">
        <v>1162</v>
      </c>
      <c r="AA405" s="9" t="s">
        <v>1133</v>
      </c>
      <c r="AB405" s="9" t="s">
        <v>1120</v>
      </c>
    </row>
    <row r="406" spans="1:28" ht="17.25" customHeight="1" x14ac:dyDescent="0.2">
      <c r="A406" s="9">
        <v>419903</v>
      </c>
      <c r="B406" s="9" t="s">
        <v>2755</v>
      </c>
      <c r="C406" s="9" t="s">
        <v>642</v>
      </c>
      <c r="D406" s="9" t="s">
        <v>392</v>
      </c>
      <c r="E406" s="9" t="s">
        <v>93</v>
      </c>
      <c r="F406" s="188">
        <v>34932</v>
      </c>
      <c r="G406" s="9" t="s">
        <v>34</v>
      </c>
      <c r="H406" s="9" t="s">
        <v>31</v>
      </c>
      <c r="I406" s="9" t="s">
        <v>157</v>
      </c>
      <c r="J406" s="9" t="s">
        <v>29</v>
      </c>
      <c r="K406" s="9">
        <v>2013</v>
      </c>
      <c r="L406" s="9" t="s">
        <v>34</v>
      </c>
      <c r="Y406" s="9" t="s">
        <v>2756</v>
      </c>
      <c r="Z406" s="9" t="s">
        <v>2757</v>
      </c>
      <c r="AA406" s="9" t="s">
        <v>2758</v>
      </c>
      <c r="AB406" s="9" t="s">
        <v>1120</v>
      </c>
    </row>
    <row r="407" spans="1:28" ht="17.25" customHeight="1" x14ac:dyDescent="0.2">
      <c r="A407" s="9">
        <v>426511</v>
      </c>
      <c r="B407" s="9" t="s">
        <v>2759</v>
      </c>
      <c r="C407" s="9" t="s">
        <v>347</v>
      </c>
      <c r="D407" s="9" t="s">
        <v>2760</v>
      </c>
      <c r="E407" s="9" t="s">
        <v>93</v>
      </c>
      <c r="F407" s="188">
        <v>31997</v>
      </c>
      <c r="H407" s="9" t="s">
        <v>31</v>
      </c>
      <c r="I407" s="9" t="s">
        <v>157</v>
      </c>
      <c r="J407" s="9" t="s">
        <v>29</v>
      </c>
      <c r="K407" s="9">
        <v>2005</v>
      </c>
      <c r="L407" s="9" t="s">
        <v>34</v>
      </c>
      <c r="Y407" s="9" t="s">
        <v>2761</v>
      </c>
      <c r="Z407" s="9" t="s">
        <v>2762</v>
      </c>
      <c r="AA407" s="9" t="s">
        <v>2763</v>
      </c>
      <c r="AB407" s="9" t="s">
        <v>1102</v>
      </c>
    </row>
    <row r="408" spans="1:28" ht="17.25" customHeight="1" x14ac:dyDescent="0.2">
      <c r="A408" s="9">
        <v>423453</v>
      </c>
      <c r="B408" s="9" t="s">
        <v>2764</v>
      </c>
      <c r="C408" s="9" t="s">
        <v>380</v>
      </c>
      <c r="D408" s="9" t="s">
        <v>847</v>
      </c>
      <c r="E408" s="9" t="s">
        <v>93</v>
      </c>
      <c r="F408" s="188">
        <v>30711</v>
      </c>
      <c r="G408" s="9" t="s">
        <v>2765</v>
      </c>
      <c r="H408" s="9" t="s">
        <v>31</v>
      </c>
      <c r="I408" s="9" t="s">
        <v>157</v>
      </c>
      <c r="J408" s="9" t="s">
        <v>32</v>
      </c>
      <c r="K408" s="9">
        <v>2004</v>
      </c>
      <c r="L408" s="9" t="s">
        <v>86</v>
      </c>
      <c r="Y408" s="9" t="s">
        <v>2766</v>
      </c>
      <c r="Z408" s="9" t="s">
        <v>2767</v>
      </c>
      <c r="AA408" s="9" t="s">
        <v>2768</v>
      </c>
      <c r="AB408" s="9" t="s">
        <v>1157</v>
      </c>
    </row>
    <row r="409" spans="1:28" ht="17.25" customHeight="1" x14ac:dyDescent="0.2">
      <c r="A409" s="9">
        <v>426491</v>
      </c>
      <c r="B409" s="9" t="s">
        <v>2769</v>
      </c>
      <c r="C409" s="9" t="s">
        <v>285</v>
      </c>
      <c r="D409" s="9" t="s">
        <v>2770</v>
      </c>
      <c r="E409" s="9" t="s">
        <v>92</v>
      </c>
      <c r="F409" s="188" t="s">
        <v>2771</v>
      </c>
      <c r="H409" s="9" t="s">
        <v>31</v>
      </c>
      <c r="I409" s="9" t="s">
        <v>157</v>
      </c>
      <c r="J409" s="9" t="s">
        <v>29</v>
      </c>
      <c r="K409" s="9">
        <v>2017</v>
      </c>
      <c r="L409" s="9" t="s">
        <v>53</v>
      </c>
      <c r="Y409" s="9" t="s">
        <v>2772</v>
      </c>
      <c r="Z409" s="9" t="s">
        <v>2773</v>
      </c>
      <c r="AA409" s="9" t="s">
        <v>2774</v>
      </c>
      <c r="AB409" s="9" t="s">
        <v>1289</v>
      </c>
    </row>
    <row r="410" spans="1:28" ht="17.25" customHeight="1" x14ac:dyDescent="0.2">
      <c r="A410" s="9">
        <v>427488</v>
      </c>
      <c r="B410" s="9" t="s">
        <v>2775</v>
      </c>
      <c r="C410" s="9" t="s">
        <v>897</v>
      </c>
      <c r="D410" s="9" t="s">
        <v>279</v>
      </c>
      <c r="E410" s="9" t="s">
        <v>93</v>
      </c>
      <c r="F410" s="188" t="s">
        <v>2776</v>
      </c>
      <c r="G410" s="9" t="s">
        <v>34</v>
      </c>
      <c r="H410" s="9" t="s">
        <v>31</v>
      </c>
      <c r="I410" s="9" t="s">
        <v>157</v>
      </c>
      <c r="J410" s="9" t="s">
        <v>29</v>
      </c>
      <c r="K410" s="9">
        <v>2015</v>
      </c>
      <c r="L410" s="9" t="s">
        <v>46</v>
      </c>
      <c r="Y410" s="9" t="s">
        <v>2777</v>
      </c>
      <c r="Z410" s="9" t="s">
        <v>2778</v>
      </c>
      <c r="AA410" s="9" t="s">
        <v>2779</v>
      </c>
      <c r="AB410" s="9" t="s">
        <v>2780</v>
      </c>
    </row>
    <row r="411" spans="1:28" ht="17.25" customHeight="1" x14ac:dyDescent="0.2">
      <c r="A411" s="9">
        <v>426518</v>
      </c>
      <c r="B411" s="9" t="s">
        <v>2781</v>
      </c>
      <c r="C411" s="9" t="s">
        <v>285</v>
      </c>
      <c r="D411" s="9" t="s">
        <v>2782</v>
      </c>
      <c r="E411" s="9" t="s">
        <v>93</v>
      </c>
      <c r="F411" s="188">
        <v>34339</v>
      </c>
      <c r="H411" s="9" t="s">
        <v>31</v>
      </c>
      <c r="I411" s="9" t="s">
        <v>157</v>
      </c>
      <c r="J411" s="9" t="s">
        <v>32</v>
      </c>
      <c r="K411" s="9">
        <v>2012</v>
      </c>
      <c r="L411" s="9" t="s">
        <v>34</v>
      </c>
      <c r="Y411" s="9" t="s">
        <v>2783</v>
      </c>
      <c r="Z411" s="9" t="s">
        <v>1101</v>
      </c>
      <c r="AA411" s="9" t="s">
        <v>2784</v>
      </c>
      <c r="AB411" s="9" t="s">
        <v>1102</v>
      </c>
    </row>
    <row r="412" spans="1:28" ht="17.25" customHeight="1" x14ac:dyDescent="0.2">
      <c r="A412" s="9">
        <v>426513</v>
      </c>
      <c r="B412" s="9" t="s">
        <v>2785</v>
      </c>
      <c r="C412" s="9" t="s">
        <v>387</v>
      </c>
      <c r="D412" s="9" t="s">
        <v>919</v>
      </c>
      <c r="E412" s="9" t="s">
        <v>93</v>
      </c>
      <c r="F412" s="188">
        <v>32174</v>
      </c>
      <c r="H412" s="9" t="s">
        <v>31</v>
      </c>
      <c r="I412" s="9" t="s">
        <v>157</v>
      </c>
      <c r="J412" s="9" t="s">
        <v>32</v>
      </c>
      <c r="K412" s="9">
        <v>2019</v>
      </c>
      <c r="L412" s="9" t="s">
        <v>34</v>
      </c>
      <c r="Y412" s="9" t="s">
        <v>2786</v>
      </c>
      <c r="Z412" s="9" t="s">
        <v>1198</v>
      </c>
      <c r="AA412" s="9" t="s">
        <v>2787</v>
      </c>
      <c r="AB412" s="9" t="s">
        <v>1120</v>
      </c>
    </row>
    <row r="413" spans="1:28" ht="17.25" customHeight="1" x14ac:dyDescent="0.2">
      <c r="A413" s="9">
        <v>423496</v>
      </c>
      <c r="B413" s="9" t="s">
        <v>2788</v>
      </c>
      <c r="C413" s="9" t="s">
        <v>913</v>
      </c>
      <c r="D413" s="9" t="s">
        <v>337</v>
      </c>
      <c r="E413" s="9" t="s">
        <v>92</v>
      </c>
      <c r="F413" s="188">
        <v>36161</v>
      </c>
      <c r="G413" s="9" t="s">
        <v>2789</v>
      </c>
      <c r="H413" s="9" t="s">
        <v>31</v>
      </c>
      <c r="I413" s="9" t="s">
        <v>157</v>
      </c>
      <c r="J413" s="9" t="s">
        <v>29</v>
      </c>
      <c r="K413" s="9">
        <v>2017</v>
      </c>
      <c r="L413" s="9" t="s">
        <v>77</v>
      </c>
      <c r="Y413" s="9" t="s">
        <v>2790</v>
      </c>
      <c r="Z413" s="9" t="s">
        <v>2791</v>
      </c>
      <c r="AA413" s="9" t="s">
        <v>1355</v>
      </c>
      <c r="AB413" s="9" t="s">
        <v>2792</v>
      </c>
    </row>
    <row r="414" spans="1:28" ht="17.25" customHeight="1" x14ac:dyDescent="0.2">
      <c r="A414" s="9">
        <v>423456</v>
      </c>
      <c r="B414" s="9" t="s">
        <v>2793</v>
      </c>
      <c r="C414" s="9" t="s">
        <v>347</v>
      </c>
      <c r="D414" s="9" t="s">
        <v>2794</v>
      </c>
      <c r="E414" s="9" t="s">
        <v>93</v>
      </c>
      <c r="F414" s="188">
        <v>35291</v>
      </c>
      <c r="G414" s="9" t="s">
        <v>34</v>
      </c>
      <c r="H414" s="9" t="s">
        <v>31</v>
      </c>
      <c r="I414" s="9" t="s">
        <v>157</v>
      </c>
      <c r="J414" s="9" t="s">
        <v>32</v>
      </c>
      <c r="K414" s="9">
        <v>2014</v>
      </c>
      <c r="L414" s="9" t="s">
        <v>34</v>
      </c>
      <c r="Y414" s="9" t="s">
        <v>2795</v>
      </c>
      <c r="Z414" s="9" t="s">
        <v>2796</v>
      </c>
      <c r="AA414" s="9" t="s">
        <v>2797</v>
      </c>
      <c r="AB414" s="9" t="s">
        <v>1119</v>
      </c>
    </row>
    <row r="415" spans="1:28" ht="17.25" customHeight="1" x14ac:dyDescent="0.2">
      <c r="A415" s="9">
        <v>419899</v>
      </c>
      <c r="B415" s="9" t="s">
        <v>2798</v>
      </c>
      <c r="C415" s="9" t="s">
        <v>266</v>
      </c>
      <c r="D415" s="9" t="s">
        <v>401</v>
      </c>
      <c r="E415" s="9" t="s">
        <v>93</v>
      </c>
      <c r="F415" s="188">
        <v>35171</v>
      </c>
      <c r="G415" s="9" t="s">
        <v>34</v>
      </c>
      <c r="H415" s="9" t="s">
        <v>31</v>
      </c>
      <c r="I415" s="9" t="s">
        <v>157</v>
      </c>
      <c r="J415" s="9" t="s">
        <v>32</v>
      </c>
      <c r="K415" s="9">
        <v>2015</v>
      </c>
      <c r="L415" s="9" t="s">
        <v>34</v>
      </c>
      <c r="Y415" s="9" t="s">
        <v>2799</v>
      </c>
      <c r="Z415" s="9" t="s">
        <v>2006</v>
      </c>
      <c r="AA415" s="9" t="s">
        <v>2800</v>
      </c>
      <c r="AB415" s="9" t="s">
        <v>1119</v>
      </c>
    </row>
    <row r="416" spans="1:28" ht="17.25" customHeight="1" x14ac:dyDescent="0.2">
      <c r="A416" s="9">
        <v>423459</v>
      </c>
      <c r="B416" s="9" t="s">
        <v>2801</v>
      </c>
      <c r="C416" s="9" t="s">
        <v>2139</v>
      </c>
      <c r="D416" s="9" t="s">
        <v>556</v>
      </c>
      <c r="E416" s="9" t="s">
        <v>93</v>
      </c>
      <c r="F416" s="188">
        <v>33453</v>
      </c>
      <c r="G416" s="9" t="s">
        <v>771</v>
      </c>
      <c r="H416" s="9" t="s">
        <v>31</v>
      </c>
      <c r="I416" s="9" t="s">
        <v>157</v>
      </c>
      <c r="J416" s="9" t="s">
        <v>32</v>
      </c>
      <c r="K416" s="9">
        <v>2009</v>
      </c>
      <c r="L416" s="9" t="s">
        <v>34</v>
      </c>
      <c r="Y416" s="9" t="s">
        <v>2802</v>
      </c>
      <c r="Z416" s="9" t="s">
        <v>2803</v>
      </c>
      <c r="AA416" s="9" t="s">
        <v>2804</v>
      </c>
      <c r="AB416" s="9" t="s">
        <v>2805</v>
      </c>
    </row>
    <row r="417" spans="1:28" ht="17.25" customHeight="1" x14ac:dyDescent="0.2">
      <c r="A417" s="9">
        <v>426500</v>
      </c>
      <c r="B417" s="9" t="s">
        <v>2806</v>
      </c>
      <c r="C417" s="9" t="s">
        <v>582</v>
      </c>
      <c r="D417" s="9" t="s">
        <v>498</v>
      </c>
      <c r="E417" s="9" t="s">
        <v>92</v>
      </c>
      <c r="F417" s="188">
        <v>36545</v>
      </c>
      <c r="G417" s="9" t="s">
        <v>626</v>
      </c>
      <c r="H417" s="9" t="s">
        <v>31</v>
      </c>
      <c r="I417" s="9" t="s">
        <v>157</v>
      </c>
      <c r="J417" s="9" t="s">
        <v>29</v>
      </c>
      <c r="K417" s="9">
        <v>2017</v>
      </c>
      <c r="L417" s="9" t="s">
        <v>34</v>
      </c>
      <c r="Y417" s="9" t="s">
        <v>2807</v>
      </c>
      <c r="Z417" s="9" t="s">
        <v>1609</v>
      </c>
      <c r="AA417" s="9" t="s">
        <v>1154</v>
      </c>
      <c r="AB417" s="9" t="s">
        <v>1102</v>
      </c>
    </row>
    <row r="418" spans="1:28" ht="17.25" customHeight="1" x14ac:dyDescent="0.2">
      <c r="A418" s="9">
        <v>426499</v>
      </c>
      <c r="B418" s="9" t="s">
        <v>2808</v>
      </c>
      <c r="C418" s="9" t="s">
        <v>466</v>
      </c>
      <c r="D418" s="9" t="s">
        <v>2809</v>
      </c>
      <c r="E418" s="9" t="s">
        <v>92</v>
      </c>
      <c r="G418" s="9" t="s">
        <v>34</v>
      </c>
      <c r="H418" s="9" t="s">
        <v>31</v>
      </c>
      <c r="I418" s="9" t="s">
        <v>157</v>
      </c>
      <c r="J418" s="9" t="s">
        <v>32</v>
      </c>
      <c r="K418" s="9">
        <v>2000</v>
      </c>
      <c r="L418" s="9" t="s">
        <v>34</v>
      </c>
      <c r="Y418" s="9" t="s">
        <v>2810</v>
      </c>
      <c r="Z418" s="9" t="s">
        <v>2811</v>
      </c>
      <c r="AA418" s="9" t="s">
        <v>2812</v>
      </c>
      <c r="AB418" s="9" t="s">
        <v>1120</v>
      </c>
    </row>
    <row r="419" spans="1:28" ht="17.25" customHeight="1" x14ac:dyDescent="0.2">
      <c r="A419" s="9">
        <v>423499</v>
      </c>
      <c r="B419" s="9" t="s">
        <v>2813</v>
      </c>
      <c r="C419" s="9" t="s">
        <v>857</v>
      </c>
      <c r="D419" s="9" t="s">
        <v>2770</v>
      </c>
      <c r="E419" s="9" t="s">
        <v>92</v>
      </c>
      <c r="F419" s="188">
        <v>36526</v>
      </c>
      <c r="G419" s="9" t="s">
        <v>34</v>
      </c>
      <c r="H419" s="9" t="s">
        <v>31</v>
      </c>
      <c r="I419" s="9" t="s">
        <v>157</v>
      </c>
      <c r="J419" s="9" t="s">
        <v>32</v>
      </c>
      <c r="K419" s="9">
        <v>2017</v>
      </c>
      <c r="L419" s="9" t="s">
        <v>34</v>
      </c>
      <c r="Y419" s="9" t="s">
        <v>2814</v>
      </c>
      <c r="Z419" s="9" t="s">
        <v>2815</v>
      </c>
      <c r="AA419" s="9" t="s">
        <v>2816</v>
      </c>
      <c r="AB419" s="9" t="s">
        <v>1119</v>
      </c>
    </row>
    <row r="420" spans="1:28" ht="17.25" customHeight="1" x14ac:dyDescent="0.2">
      <c r="A420" s="9">
        <v>419902</v>
      </c>
      <c r="B420" s="9" t="s">
        <v>2817</v>
      </c>
      <c r="C420" s="9" t="s">
        <v>416</v>
      </c>
      <c r="D420" s="9" t="s">
        <v>370</v>
      </c>
      <c r="E420" s="9" t="s">
        <v>93</v>
      </c>
      <c r="F420" s="188">
        <v>35194</v>
      </c>
      <c r="G420" s="9" t="s">
        <v>34</v>
      </c>
      <c r="H420" s="9" t="s">
        <v>31</v>
      </c>
      <c r="I420" s="9" t="s">
        <v>157</v>
      </c>
      <c r="J420" s="9" t="s">
        <v>32</v>
      </c>
      <c r="K420" s="9">
        <v>2015</v>
      </c>
      <c r="L420" s="9" t="s">
        <v>46</v>
      </c>
      <c r="N420" s="9">
        <v>1119</v>
      </c>
      <c r="O420" s="188">
        <v>44606.423460648148</v>
      </c>
      <c r="P420" s="9">
        <v>20000</v>
      </c>
      <c r="Y420" s="9" t="s">
        <v>2818</v>
      </c>
      <c r="Z420" s="9" t="s">
        <v>2819</v>
      </c>
      <c r="AA420" s="9" t="s">
        <v>1169</v>
      </c>
      <c r="AB420" s="9" t="s">
        <v>1102</v>
      </c>
    </row>
    <row r="421" spans="1:28" ht="17.25" customHeight="1" x14ac:dyDescent="0.2">
      <c r="A421" s="9">
        <v>426497</v>
      </c>
      <c r="B421" s="9" t="s">
        <v>2820</v>
      </c>
      <c r="C421" s="9" t="s">
        <v>684</v>
      </c>
      <c r="D421" s="9" t="s">
        <v>635</v>
      </c>
      <c r="E421" s="9" t="s">
        <v>93</v>
      </c>
      <c r="F421" s="188" t="s">
        <v>2821</v>
      </c>
      <c r="G421" s="9" t="s">
        <v>34</v>
      </c>
      <c r="H421" s="9" t="s">
        <v>31</v>
      </c>
      <c r="I421" s="9" t="s">
        <v>157</v>
      </c>
      <c r="J421" s="9" t="s">
        <v>29</v>
      </c>
      <c r="K421" s="9">
        <v>2017</v>
      </c>
      <c r="L421" s="9" t="s">
        <v>34</v>
      </c>
      <c r="Y421" s="9" t="s">
        <v>2822</v>
      </c>
      <c r="Z421" s="9" t="s">
        <v>1135</v>
      </c>
      <c r="AA421" s="9" t="s">
        <v>1096</v>
      </c>
      <c r="AB421" s="9" t="s">
        <v>1090</v>
      </c>
    </row>
    <row r="422" spans="1:28" ht="17.25" customHeight="1" x14ac:dyDescent="0.2">
      <c r="A422" s="9">
        <v>423477</v>
      </c>
      <c r="B422" s="9" t="s">
        <v>2823</v>
      </c>
      <c r="C422" s="9" t="s">
        <v>507</v>
      </c>
      <c r="D422" s="9" t="s">
        <v>2824</v>
      </c>
      <c r="E422" s="9" t="s">
        <v>93</v>
      </c>
      <c r="F422" s="188">
        <v>36009</v>
      </c>
      <c r="G422" s="9" t="s">
        <v>34</v>
      </c>
      <c r="H422" s="9" t="s">
        <v>31</v>
      </c>
      <c r="I422" s="9" t="s">
        <v>157</v>
      </c>
      <c r="J422" s="9" t="s">
        <v>29</v>
      </c>
      <c r="K422" s="9">
        <v>2016</v>
      </c>
      <c r="Y422" s="9" t="s">
        <v>2825</v>
      </c>
      <c r="Z422" s="9" t="s">
        <v>2826</v>
      </c>
      <c r="AA422" s="9" t="s">
        <v>1139</v>
      </c>
      <c r="AB422" s="9" t="s">
        <v>1120</v>
      </c>
    </row>
    <row r="423" spans="1:28" ht="17.25" customHeight="1" x14ac:dyDescent="0.2">
      <c r="A423" s="9">
        <v>423478</v>
      </c>
      <c r="B423" s="9" t="s">
        <v>2827</v>
      </c>
      <c r="C423" s="9" t="s">
        <v>2828</v>
      </c>
      <c r="D423" s="9" t="s">
        <v>514</v>
      </c>
      <c r="E423" s="9" t="s">
        <v>93</v>
      </c>
      <c r="F423" s="188">
        <v>33970</v>
      </c>
      <c r="G423" s="9" t="s">
        <v>34</v>
      </c>
      <c r="H423" s="9" t="s">
        <v>31</v>
      </c>
      <c r="I423" s="9" t="s">
        <v>157</v>
      </c>
      <c r="J423" s="9" t="s">
        <v>32</v>
      </c>
      <c r="K423" s="9">
        <v>2011</v>
      </c>
      <c r="L423" s="9" t="s">
        <v>34</v>
      </c>
      <c r="Y423" s="9" t="s">
        <v>2829</v>
      </c>
      <c r="Z423" s="9" t="s">
        <v>1105</v>
      </c>
      <c r="AA423" s="9" t="s">
        <v>2399</v>
      </c>
      <c r="AB423" s="9" t="s">
        <v>1102</v>
      </c>
    </row>
    <row r="424" spans="1:28" ht="17.25" customHeight="1" x14ac:dyDescent="0.2">
      <c r="A424" s="9">
        <v>420491</v>
      </c>
      <c r="B424" s="9" t="s">
        <v>2830</v>
      </c>
      <c r="C424" s="9" t="s">
        <v>2831</v>
      </c>
      <c r="D424" s="9" t="s">
        <v>497</v>
      </c>
      <c r="E424" s="9" t="s">
        <v>92</v>
      </c>
      <c r="F424" s="188">
        <v>32831</v>
      </c>
      <c r="G424" s="9" t="s">
        <v>2832</v>
      </c>
      <c r="H424" s="9" t="s">
        <v>31</v>
      </c>
      <c r="I424" s="9" t="s">
        <v>157</v>
      </c>
      <c r="J424" s="9" t="s">
        <v>32</v>
      </c>
      <c r="K424" s="9">
        <v>2009</v>
      </c>
      <c r="L424" s="9" t="s">
        <v>86</v>
      </c>
      <c r="Y424" s="9" t="s">
        <v>2833</v>
      </c>
      <c r="Z424" s="9" t="s">
        <v>2834</v>
      </c>
      <c r="AA424" s="9" t="s">
        <v>1197</v>
      </c>
      <c r="AB424" s="9" t="s">
        <v>1157</v>
      </c>
    </row>
    <row r="425" spans="1:28" ht="17.25" customHeight="1" x14ac:dyDescent="0.2">
      <c r="A425" s="9">
        <v>421619</v>
      </c>
      <c r="B425" s="9" t="s">
        <v>2835</v>
      </c>
      <c r="C425" s="9" t="s">
        <v>413</v>
      </c>
      <c r="D425" s="9" t="s">
        <v>322</v>
      </c>
      <c r="E425" s="9" t="s">
        <v>93</v>
      </c>
      <c r="F425" s="188">
        <v>35796</v>
      </c>
      <c r="G425" s="9" t="s">
        <v>34</v>
      </c>
      <c r="H425" s="9" t="s">
        <v>31</v>
      </c>
      <c r="I425" s="9" t="s">
        <v>157</v>
      </c>
      <c r="J425" s="9" t="s">
        <v>29</v>
      </c>
      <c r="K425" s="9">
        <v>2016</v>
      </c>
      <c r="L425" s="9" t="s">
        <v>34</v>
      </c>
      <c r="Y425" s="9" t="s">
        <v>2836</v>
      </c>
      <c r="Z425" s="9" t="s">
        <v>2837</v>
      </c>
      <c r="AA425" s="9" t="s">
        <v>1158</v>
      </c>
      <c r="AB425" s="9" t="s">
        <v>1166</v>
      </c>
    </row>
    <row r="426" spans="1:28" ht="17.25" customHeight="1" x14ac:dyDescent="0.2">
      <c r="A426" s="9">
        <v>418457</v>
      </c>
      <c r="B426" s="9" t="s">
        <v>2838</v>
      </c>
      <c r="C426" s="9" t="s">
        <v>584</v>
      </c>
      <c r="D426" s="9" t="s">
        <v>473</v>
      </c>
      <c r="E426" s="9" t="s">
        <v>93</v>
      </c>
      <c r="F426" s="188">
        <v>33239</v>
      </c>
      <c r="G426" s="9" t="s">
        <v>34</v>
      </c>
      <c r="H426" s="9" t="s">
        <v>31</v>
      </c>
      <c r="I426" s="9" t="s">
        <v>157</v>
      </c>
      <c r="J426" s="9" t="s">
        <v>32</v>
      </c>
      <c r="K426" s="9">
        <v>2014</v>
      </c>
      <c r="L426" s="9" t="s">
        <v>34</v>
      </c>
      <c r="Y426" s="9" t="s">
        <v>2839</v>
      </c>
      <c r="Z426" s="9" t="s">
        <v>2840</v>
      </c>
      <c r="AA426" s="9" t="s">
        <v>1312</v>
      </c>
      <c r="AB426" s="9" t="s">
        <v>1098</v>
      </c>
    </row>
    <row r="427" spans="1:28" ht="17.25" customHeight="1" x14ac:dyDescent="0.2">
      <c r="A427" s="9">
        <v>427493</v>
      </c>
      <c r="B427" s="9" t="s">
        <v>2841</v>
      </c>
      <c r="C427" s="9" t="s">
        <v>644</v>
      </c>
      <c r="D427" s="9" t="s">
        <v>461</v>
      </c>
      <c r="E427" s="9" t="s">
        <v>283</v>
      </c>
      <c r="F427" s="188">
        <v>30348</v>
      </c>
      <c r="G427" s="9" t="s">
        <v>34</v>
      </c>
      <c r="H427" s="9" t="s">
        <v>31</v>
      </c>
      <c r="I427" s="9" t="s">
        <v>157</v>
      </c>
      <c r="J427" s="9" t="s">
        <v>32</v>
      </c>
      <c r="K427" s="9">
        <v>2000</v>
      </c>
      <c r="L427" s="9" t="s">
        <v>34</v>
      </c>
      <c r="Y427" s="9" t="s">
        <v>2842</v>
      </c>
      <c r="Z427" s="9" t="s">
        <v>2843</v>
      </c>
      <c r="AA427" s="9" t="s">
        <v>2844</v>
      </c>
      <c r="AB427" s="9" t="s">
        <v>1090</v>
      </c>
    </row>
    <row r="428" spans="1:28" ht="17.25" customHeight="1" x14ac:dyDescent="0.2">
      <c r="A428" s="9">
        <v>427272</v>
      </c>
      <c r="B428" s="9" t="s">
        <v>2845</v>
      </c>
      <c r="C428" s="9" t="s">
        <v>2846</v>
      </c>
      <c r="D428" s="9" t="s">
        <v>2847</v>
      </c>
      <c r="E428" s="9" t="s">
        <v>93</v>
      </c>
      <c r="F428" s="188">
        <v>36892</v>
      </c>
      <c r="G428" s="9" t="s">
        <v>34</v>
      </c>
      <c r="H428" s="9" t="s">
        <v>31</v>
      </c>
      <c r="I428" s="9" t="s">
        <v>157</v>
      </c>
      <c r="J428" s="9" t="s">
        <v>29</v>
      </c>
      <c r="K428" s="9">
        <v>2018</v>
      </c>
      <c r="Y428" s="9" t="s">
        <v>2848</v>
      </c>
      <c r="Z428" s="9" t="s">
        <v>2849</v>
      </c>
      <c r="AA428" s="9" t="s">
        <v>2850</v>
      </c>
      <c r="AB428" s="9" t="s">
        <v>1111</v>
      </c>
    </row>
    <row r="429" spans="1:28" ht="17.25" customHeight="1" x14ac:dyDescent="0.2">
      <c r="A429" s="9">
        <v>424175</v>
      </c>
      <c r="B429" s="9" t="s">
        <v>2851</v>
      </c>
      <c r="C429" s="9" t="s">
        <v>2852</v>
      </c>
      <c r="D429" s="9" t="s">
        <v>295</v>
      </c>
      <c r="E429" s="9" t="s">
        <v>93</v>
      </c>
      <c r="F429" s="188">
        <v>35096</v>
      </c>
      <c r="G429" s="9" t="s">
        <v>34</v>
      </c>
      <c r="H429" s="9" t="s">
        <v>31</v>
      </c>
      <c r="I429" s="9" t="s">
        <v>157</v>
      </c>
      <c r="J429" s="9" t="s">
        <v>29</v>
      </c>
      <c r="K429" s="9">
        <v>2014</v>
      </c>
      <c r="L429" s="9" t="s">
        <v>34</v>
      </c>
      <c r="Y429" s="9" t="s">
        <v>2853</v>
      </c>
      <c r="Z429" s="9" t="s">
        <v>2854</v>
      </c>
      <c r="AA429" s="9" t="s">
        <v>2670</v>
      </c>
      <c r="AB429" s="9" t="s">
        <v>1090</v>
      </c>
    </row>
    <row r="430" spans="1:28" ht="17.25" customHeight="1" x14ac:dyDescent="0.2">
      <c r="A430" s="9">
        <v>420380</v>
      </c>
      <c r="B430" s="9" t="s">
        <v>2855</v>
      </c>
      <c r="C430" s="9" t="s">
        <v>2856</v>
      </c>
      <c r="D430" s="9" t="s">
        <v>2857</v>
      </c>
      <c r="E430" s="9" t="s">
        <v>93</v>
      </c>
      <c r="F430" s="188">
        <v>33253</v>
      </c>
      <c r="G430" s="9" t="s">
        <v>480</v>
      </c>
      <c r="H430" s="9" t="s">
        <v>31</v>
      </c>
      <c r="I430" s="9" t="s">
        <v>157</v>
      </c>
      <c r="J430" s="9" t="s">
        <v>32</v>
      </c>
      <c r="K430" s="9">
        <v>2009</v>
      </c>
      <c r="L430" s="9" t="s">
        <v>34</v>
      </c>
      <c r="Y430" s="9" t="s">
        <v>2858</v>
      </c>
      <c r="Z430" s="9" t="s">
        <v>2859</v>
      </c>
      <c r="AA430" s="9" t="s">
        <v>2860</v>
      </c>
      <c r="AB430" s="9" t="s">
        <v>2861</v>
      </c>
    </row>
    <row r="431" spans="1:28" ht="17.25" customHeight="1" x14ac:dyDescent="0.2">
      <c r="A431" s="9">
        <v>425658</v>
      </c>
      <c r="B431" s="9" t="s">
        <v>2862</v>
      </c>
      <c r="C431" s="9" t="s">
        <v>988</v>
      </c>
      <c r="D431" s="9" t="s">
        <v>365</v>
      </c>
      <c r="E431" s="9" t="s">
        <v>93</v>
      </c>
      <c r="F431" s="188">
        <v>34066</v>
      </c>
      <c r="G431" s="9" t="s">
        <v>34</v>
      </c>
      <c r="H431" s="9" t="s">
        <v>35</v>
      </c>
      <c r="I431" s="9" t="s">
        <v>157</v>
      </c>
      <c r="J431" s="9" t="s">
        <v>29</v>
      </c>
      <c r="K431" s="9">
        <v>2011</v>
      </c>
      <c r="L431" s="9" t="s">
        <v>46</v>
      </c>
      <c r="Y431" s="9" t="s">
        <v>2863</v>
      </c>
      <c r="Z431" s="9" t="s">
        <v>2864</v>
      </c>
      <c r="AA431" s="9" t="s">
        <v>1248</v>
      </c>
      <c r="AB431" s="9" t="s">
        <v>1090</v>
      </c>
    </row>
    <row r="432" spans="1:28" ht="17.25" customHeight="1" x14ac:dyDescent="0.2">
      <c r="A432" s="9">
        <v>424177</v>
      </c>
      <c r="B432" s="9" t="s">
        <v>2865</v>
      </c>
      <c r="C432" s="9" t="s">
        <v>1023</v>
      </c>
      <c r="D432" s="9" t="s">
        <v>386</v>
      </c>
      <c r="E432" s="9" t="s">
        <v>93</v>
      </c>
      <c r="F432" s="188">
        <v>36161</v>
      </c>
      <c r="G432" s="9" t="s">
        <v>610</v>
      </c>
      <c r="H432" s="9" t="s">
        <v>31</v>
      </c>
      <c r="I432" s="9" t="s">
        <v>157</v>
      </c>
      <c r="J432" s="9" t="s">
        <v>29</v>
      </c>
      <c r="K432" s="9">
        <v>2017</v>
      </c>
      <c r="L432" s="9" t="s">
        <v>34</v>
      </c>
      <c r="Y432" s="9" t="s">
        <v>2866</v>
      </c>
      <c r="Z432" s="9" t="s">
        <v>1753</v>
      </c>
      <c r="AA432" s="9" t="s">
        <v>1208</v>
      </c>
      <c r="AB432" s="9" t="s">
        <v>1120</v>
      </c>
    </row>
    <row r="433" spans="1:28" ht="17.25" customHeight="1" x14ac:dyDescent="0.2">
      <c r="A433" s="9">
        <v>425662</v>
      </c>
      <c r="B433" s="9" t="s">
        <v>2867</v>
      </c>
      <c r="C433" s="9" t="s">
        <v>327</v>
      </c>
      <c r="D433" s="9" t="s">
        <v>434</v>
      </c>
      <c r="E433" s="9" t="s">
        <v>92</v>
      </c>
      <c r="F433" s="188">
        <v>35527</v>
      </c>
      <c r="G433" s="9" t="s">
        <v>648</v>
      </c>
      <c r="H433" s="9" t="s">
        <v>31</v>
      </c>
      <c r="I433" s="9" t="s">
        <v>157</v>
      </c>
      <c r="J433" s="9" t="s">
        <v>32</v>
      </c>
      <c r="K433" s="9">
        <v>2015</v>
      </c>
      <c r="L433" s="9" t="s">
        <v>34</v>
      </c>
      <c r="Y433" s="9" t="s">
        <v>2868</v>
      </c>
      <c r="Z433" s="9" t="s">
        <v>1221</v>
      </c>
      <c r="AA433" s="9" t="s">
        <v>1153</v>
      </c>
      <c r="AB433" s="9" t="s">
        <v>2869</v>
      </c>
    </row>
    <row r="434" spans="1:28" ht="17.25" customHeight="1" x14ac:dyDescent="0.2">
      <c r="A434" s="9">
        <v>424684</v>
      </c>
      <c r="B434" s="9" t="s">
        <v>2870</v>
      </c>
      <c r="C434" s="9" t="s">
        <v>285</v>
      </c>
      <c r="D434" s="9" t="s">
        <v>318</v>
      </c>
      <c r="E434" s="9" t="s">
        <v>93</v>
      </c>
      <c r="F434" s="188">
        <v>32479</v>
      </c>
      <c r="G434" s="9" t="s">
        <v>868</v>
      </c>
      <c r="H434" s="9" t="s">
        <v>31</v>
      </c>
      <c r="I434" s="9" t="s">
        <v>157</v>
      </c>
      <c r="J434" s="9" t="s">
        <v>32</v>
      </c>
      <c r="K434" s="9">
        <v>2007</v>
      </c>
      <c r="L434" s="9" t="s">
        <v>674</v>
      </c>
      <c r="Y434" s="9" t="s">
        <v>2871</v>
      </c>
      <c r="Z434" s="9" t="s">
        <v>1122</v>
      </c>
      <c r="AA434" s="9" t="s">
        <v>1674</v>
      </c>
      <c r="AB434" s="9" t="s">
        <v>2872</v>
      </c>
    </row>
    <row r="435" spans="1:28" ht="17.25" customHeight="1" x14ac:dyDescent="0.2">
      <c r="A435" s="9">
        <v>424687</v>
      </c>
      <c r="B435" s="9" t="s">
        <v>2873</v>
      </c>
      <c r="C435" s="9" t="s">
        <v>561</v>
      </c>
      <c r="D435" s="9" t="s">
        <v>986</v>
      </c>
      <c r="E435" s="9" t="s">
        <v>92</v>
      </c>
      <c r="F435" s="188">
        <v>35981</v>
      </c>
      <c r="G435" s="9" t="s">
        <v>513</v>
      </c>
      <c r="H435" s="9" t="s">
        <v>31</v>
      </c>
      <c r="I435" s="9" t="s">
        <v>157</v>
      </c>
      <c r="J435" s="9" t="s">
        <v>29</v>
      </c>
      <c r="K435" s="9">
        <v>2016</v>
      </c>
      <c r="L435" s="9" t="s">
        <v>46</v>
      </c>
      <c r="Y435" s="9" t="s">
        <v>2874</v>
      </c>
      <c r="Z435" s="9" t="s">
        <v>1243</v>
      </c>
      <c r="AA435" s="9" t="s">
        <v>1231</v>
      </c>
      <c r="AB435" s="9" t="s">
        <v>1298</v>
      </c>
    </row>
    <row r="436" spans="1:28" ht="17.25" customHeight="1" x14ac:dyDescent="0.2">
      <c r="A436" s="9">
        <v>427716</v>
      </c>
      <c r="B436" s="9" t="s">
        <v>2875</v>
      </c>
      <c r="C436" s="9" t="s">
        <v>554</v>
      </c>
      <c r="D436" s="9" t="s">
        <v>324</v>
      </c>
      <c r="E436" s="9" t="s">
        <v>92</v>
      </c>
      <c r="F436" s="188">
        <v>36528</v>
      </c>
      <c r="G436" s="9" t="s">
        <v>34</v>
      </c>
      <c r="H436" s="9" t="s">
        <v>31</v>
      </c>
      <c r="I436" s="9" t="s">
        <v>157</v>
      </c>
      <c r="J436" s="9" t="s">
        <v>32</v>
      </c>
      <c r="K436" s="9">
        <v>2018</v>
      </c>
      <c r="L436" s="9" t="s">
        <v>34</v>
      </c>
      <c r="Y436" s="9" t="s">
        <v>2876</v>
      </c>
      <c r="Z436" s="9" t="s">
        <v>1273</v>
      </c>
      <c r="AA436" s="9" t="s">
        <v>1109</v>
      </c>
      <c r="AB436" s="9" t="s">
        <v>1120</v>
      </c>
    </row>
    <row r="437" spans="1:28" ht="17.25" customHeight="1" x14ac:dyDescent="0.2">
      <c r="A437" s="9">
        <v>426985</v>
      </c>
      <c r="B437" s="9" t="s">
        <v>2877</v>
      </c>
      <c r="C437" s="9" t="s">
        <v>882</v>
      </c>
      <c r="D437" s="9" t="s">
        <v>484</v>
      </c>
      <c r="E437" s="9" t="s">
        <v>93</v>
      </c>
      <c r="F437" s="188">
        <v>36284</v>
      </c>
      <c r="G437" s="9" t="s">
        <v>534</v>
      </c>
      <c r="H437" s="9" t="s">
        <v>31</v>
      </c>
      <c r="I437" s="9" t="s">
        <v>157</v>
      </c>
      <c r="J437" s="9" t="s">
        <v>32</v>
      </c>
      <c r="K437" s="9">
        <v>2017</v>
      </c>
      <c r="L437" s="9" t="s">
        <v>46</v>
      </c>
      <c r="Y437" s="9" t="s">
        <v>2878</v>
      </c>
      <c r="Z437" s="9" t="s">
        <v>1260</v>
      </c>
      <c r="AA437" s="9" t="s">
        <v>2879</v>
      </c>
      <c r="AB437" s="9" t="s">
        <v>2880</v>
      </c>
    </row>
    <row r="438" spans="1:28" ht="17.25" customHeight="1" x14ac:dyDescent="0.2">
      <c r="A438" s="9">
        <v>424668</v>
      </c>
      <c r="B438" s="9" t="s">
        <v>2881</v>
      </c>
      <c r="C438" s="9" t="s">
        <v>285</v>
      </c>
      <c r="D438" s="9" t="s">
        <v>340</v>
      </c>
      <c r="E438" s="9" t="s">
        <v>93</v>
      </c>
      <c r="F438" s="188">
        <v>33308</v>
      </c>
      <c r="G438" s="9" t="s">
        <v>34</v>
      </c>
      <c r="H438" s="9" t="s">
        <v>31</v>
      </c>
      <c r="I438" s="9" t="s">
        <v>157</v>
      </c>
      <c r="J438" s="9" t="s">
        <v>32</v>
      </c>
      <c r="K438" s="9">
        <v>2009</v>
      </c>
      <c r="L438" s="9" t="s">
        <v>34</v>
      </c>
      <c r="Y438" s="9" t="s">
        <v>2882</v>
      </c>
      <c r="Z438" s="9" t="s">
        <v>1122</v>
      </c>
      <c r="AA438" s="9" t="s">
        <v>2883</v>
      </c>
      <c r="AB438" s="9" t="s">
        <v>1120</v>
      </c>
    </row>
    <row r="439" spans="1:28" ht="17.25" customHeight="1" x14ac:dyDescent="0.2">
      <c r="A439" s="9">
        <v>423865</v>
      </c>
      <c r="B439" s="9" t="s">
        <v>2884</v>
      </c>
      <c r="C439" s="9" t="s">
        <v>411</v>
      </c>
      <c r="D439" s="9" t="s">
        <v>426</v>
      </c>
      <c r="E439" s="9" t="s">
        <v>92</v>
      </c>
      <c r="F439" s="188">
        <v>34036</v>
      </c>
      <c r="G439" s="9" t="s">
        <v>34</v>
      </c>
      <c r="H439" s="9" t="s">
        <v>31</v>
      </c>
      <c r="I439" s="9" t="s">
        <v>157</v>
      </c>
      <c r="J439" s="9" t="s">
        <v>32</v>
      </c>
      <c r="K439" s="9">
        <v>2011</v>
      </c>
      <c r="L439" s="9" t="s">
        <v>34</v>
      </c>
      <c r="Y439" s="9" t="s">
        <v>2885</v>
      </c>
      <c r="Z439" s="9" t="s">
        <v>2886</v>
      </c>
      <c r="AA439" s="9" t="s">
        <v>1605</v>
      </c>
      <c r="AB439" s="9" t="s">
        <v>1090</v>
      </c>
    </row>
    <row r="440" spans="1:28" ht="17.25" customHeight="1" x14ac:dyDescent="0.2">
      <c r="A440" s="9">
        <v>427284</v>
      </c>
      <c r="B440" s="9" t="s">
        <v>2887</v>
      </c>
      <c r="C440" s="9" t="s">
        <v>305</v>
      </c>
      <c r="D440" s="9" t="s">
        <v>468</v>
      </c>
      <c r="E440" s="9" t="s">
        <v>92</v>
      </c>
      <c r="F440" s="188">
        <v>35861</v>
      </c>
      <c r="G440" s="9" t="s">
        <v>844</v>
      </c>
      <c r="H440" s="9" t="s">
        <v>31</v>
      </c>
      <c r="I440" s="9" t="s">
        <v>157</v>
      </c>
      <c r="J440" s="9" t="s">
        <v>32</v>
      </c>
      <c r="K440" s="9">
        <v>2018</v>
      </c>
      <c r="L440" s="9" t="s">
        <v>46</v>
      </c>
      <c r="Y440" s="9" t="s">
        <v>2888</v>
      </c>
      <c r="Z440" s="9" t="s">
        <v>1281</v>
      </c>
      <c r="AA440" s="9" t="s">
        <v>2889</v>
      </c>
      <c r="AB440" s="9" t="s">
        <v>2890</v>
      </c>
    </row>
    <row r="441" spans="1:28" ht="17.25" customHeight="1" x14ac:dyDescent="0.2">
      <c r="A441" s="9">
        <v>422374</v>
      </c>
      <c r="B441" s="9" t="s">
        <v>2891</v>
      </c>
      <c r="C441" s="9" t="s">
        <v>399</v>
      </c>
      <c r="D441" s="9" t="s">
        <v>501</v>
      </c>
      <c r="E441" s="9" t="s">
        <v>92</v>
      </c>
      <c r="F441" s="188">
        <v>35955</v>
      </c>
      <c r="G441" s="9" t="s">
        <v>34</v>
      </c>
      <c r="H441" s="9" t="s">
        <v>31</v>
      </c>
      <c r="I441" s="9" t="s">
        <v>157</v>
      </c>
      <c r="J441" s="9" t="s">
        <v>29</v>
      </c>
      <c r="K441" s="9">
        <v>2016</v>
      </c>
      <c r="L441" s="9" t="s">
        <v>34</v>
      </c>
      <c r="Y441" s="9" t="s">
        <v>2892</v>
      </c>
      <c r="Z441" s="9" t="s">
        <v>1317</v>
      </c>
      <c r="AA441" s="9" t="s">
        <v>2893</v>
      </c>
      <c r="AB441" s="9" t="s">
        <v>2894</v>
      </c>
    </row>
    <row r="442" spans="1:28" ht="17.25" customHeight="1" x14ac:dyDescent="0.2">
      <c r="A442" s="9">
        <v>426060</v>
      </c>
      <c r="B442" s="9" t="s">
        <v>2895</v>
      </c>
      <c r="C442" s="9" t="s">
        <v>281</v>
      </c>
      <c r="D442" s="9" t="s">
        <v>856</v>
      </c>
      <c r="E442" s="9" t="s">
        <v>92</v>
      </c>
      <c r="F442" s="188" t="s">
        <v>1043</v>
      </c>
      <c r="G442" s="9" t="s">
        <v>83</v>
      </c>
      <c r="H442" s="9" t="s">
        <v>35</v>
      </c>
      <c r="I442" s="9" t="s">
        <v>157</v>
      </c>
      <c r="J442" s="9" t="s">
        <v>29</v>
      </c>
      <c r="K442" s="9">
        <v>2016</v>
      </c>
      <c r="L442" s="9" t="s">
        <v>83</v>
      </c>
      <c r="Y442" s="9" t="s">
        <v>2896</v>
      </c>
      <c r="Z442" s="9" t="s">
        <v>2897</v>
      </c>
      <c r="AA442" s="9" t="s">
        <v>2898</v>
      </c>
      <c r="AB442" s="9" t="s">
        <v>1102</v>
      </c>
    </row>
    <row r="443" spans="1:28" ht="17.25" customHeight="1" x14ac:dyDescent="0.2">
      <c r="A443" s="9">
        <v>422885</v>
      </c>
      <c r="B443" s="9" t="s">
        <v>2899</v>
      </c>
      <c r="C443" s="9" t="s">
        <v>2900</v>
      </c>
      <c r="D443" s="9" t="s">
        <v>630</v>
      </c>
      <c r="E443" s="9" t="s">
        <v>92</v>
      </c>
      <c r="F443" s="188">
        <v>36540</v>
      </c>
      <c r="G443" s="9" t="s">
        <v>314</v>
      </c>
      <c r="H443" s="9" t="s">
        <v>31</v>
      </c>
      <c r="I443" s="9" t="s">
        <v>157</v>
      </c>
      <c r="J443" s="9" t="s">
        <v>32</v>
      </c>
      <c r="K443" s="9">
        <v>2017</v>
      </c>
      <c r="L443" s="9" t="s">
        <v>46</v>
      </c>
      <c r="Y443" s="9" t="s">
        <v>2901</v>
      </c>
      <c r="Z443" s="9" t="s">
        <v>2902</v>
      </c>
      <c r="AA443" s="9" t="s">
        <v>2903</v>
      </c>
      <c r="AB443" s="9" t="s">
        <v>2894</v>
      </c>
    </row>
    <row r="444" spans="1:28" ht="17.25" customHeight="1" x14ac:dyDescent="0.2">
      <c r="A444" s="9">
        <v>426061</v>
      </c>
      <c r="B444" s="9" t="s">
        <v>2904</v>
      </c>
      <c r="C444" s="9" t="s">
        <v>671</v>
      </c>
      <c r="D444" s="9" t="s">
        <v>869</v>
      </c>
      <c r="E444" s="9" t="s">
        <v>92</v>
      </c>
      <c r="H444" s="9" t="s">
        <v>31</v>
      </c>
      <c r="I444" s="9" t="s">
        <v>157</v>
      </c>
      <c r="J444" s="9" t="s">
        <v>32</v>
      </c>
      <c r="K444" s="9">
        <v>2016</v>
      </c>
      <c r="L444" s="9" t="s">
        <v>34</v>
      </c>
      <c r="Y444" s="9" t="s">
        <v>2905</v>
      </c>
      <c r="Z444" s="9" t="s">
        <v>2906</v>
      </c>
      <c r="AA444" s="9" t="s">
        <v>1318</v>
      </c>
      <c r="AB444" s="9" t="s">
        <v>1119</v>
      </c>
    </row>
    <row r="445" spans="1:28" ht="17.25" customHeight="1" x14ac:dyDescent="0.2">
      <c r="A445" s="9">
        <v>427025</v>
      </c>
      <c r="B445" s="9" t="s">
        <v>2907</v>
      </c>
      <c r="C445" s="9" t="s">
        <v>413</v>
      </c>
      <c r="D445" s="9" t="s">
        <v>368</v>
      </c>
      <c r="E445" s="9" t="s">
        <v>93</v>
      </c>
      <c r="F445" s="188">
        <v>27922</v>
      </c>
      <c r="G445" s="9" t="s">
        <v>86</v>
      </c>
      <c r="H445" s="9" t="s">
        <v>31</v>
      </c>
      <c r="I445" s="9" t="s">
        <v>157</v>
      </c>
      <c r="J445" s="9" t="s">
        <v>29</v>
      </c>
      <c r="K445" s="9">
        <v>1996</v>
      </c>
      <c r="L445" s="9" t="s">
        <v>86</v>
      </c>
      <c r="Y445" s="9" t="s">
        <v>2908</v>
      </c>
      <c r="Z445" s="9" t="s">
        <v>2909</v>
      </c>
      <c r="AA445" s="9" t="s">
        <v>2910</v>
      </c>
      <c r="AB445" s="9" t="s">
        <v>2911</v>
      </c>
    </row>
    <row r="446" spans="1:28" ht="17.25" customHeight="1" x14ac:dyDescent="0.2">
      <c r="A446" s="9">
        <v>415096</v>
      </c>
      <c r="B446" s="9" t="s">
        <v>2912</v>
      </c>
      <c r="C446" s="9" t="s">
        <v>692</v>
      </c>
      <c r="D446" s="9" t="s">
        <v>324</v>
      </c>
      <c r="E446" s="9" t="s">
        <v>93</v>
      </c>
      <c r="F446" s="188">
        <v>27970</v>
      </c>
      <c r="G446" s="9" t="s">
        <v>34</v>
      </c>
      <c r="H446" s="9" t="s">
        <v>31</v>
      </c>
      <c r="I446" s="9" t="s">
        <v>157</v>
      </c>
      <c r="J446" s="9" t="s">
        <v>29</v>
      </c>
      <c r="K446" s="9">
        <v>1994</v>
      </c>
      <c r="L446" s="9" t="s">
        <v>34</v>
      </c>
      <c r="Y446" s="9" t="s">
        <v>2913</v>
      </c>
      <c r="Z446" s="9" t="s">
        <v>2914</v>
      </c>
      <c r="AA446" s="9" t="s">
        <v>1191</v>
      </c>
      <c r="AB446" s="9" t="s">
        <v>1219</v>
      </c>
    </row>
    <row r="447" spans="1:28" ht="17.25" customHeight="1" x14ac:dyDescent="0.2">
      <c r="A447" s="9">
        <v>426064</v>
      </c>
      <c r="B447" s="9" t="s">
        <v>2915</v>
      </c>
      <c r="C447" s="9" t="s">
        <v>992</v>
      </c>
      <c r="D447" s="9" t="s">
        <v>754</v>
      </c>
      <c r="E447" s="9" t="s">
        <v>93</v>
      </c>
      <c r="F447" s="188">
        <v>35292</v>
      </c>
      <c r="G447" s="9" t="s">
        <v>513</v>
      </c>
      <c r="H447" s="9" t="s">
        <v>31</v>
      </c>
      <c r="I447" s="9" t="s">
        <v>157</v>
      </c>
      <c r="J447" s="9" t="s">
        <v>32</v>
      </c>
      <c r="K447" s="9">
        <v>2014</v>
      </c>
      <c r="L447" s="9" t="s">
        <v>46</v>
      </c>
      <c r="Y447" s="9" t="s">
        <v>2916</v>
      </c>
      <c r="Z447" s="9" t="s">
        <v>1094</v>
      </c>
      <c r="AA447" s="9" t="s">
        <v>2917</v>
      </c>
      <c r="AB447" s="9" t="s">
        <v>1120</v>
      </c>
    </row>
    <row r="448" spans="1:28" ht="17.25" customHeight="1" x14ac:dyDescent="0.2">
      <c r="A448" s="9">
        <v>422336</v>
      </c>
      <c r="B448" s="9" t="s">
        <v>2918</v>
      </c>
      <c r="C448" s="9" t="s">
        <v>395</v>
      </c>
      <c r="D448" s="9" t="s">
        <v>2919</v>
      </c>
      <c r="E448" s="9" t="s">
        <v>92</v>
      </c>
      <c r="F448" s="188">
        <v>35431</v>
      </c>
      <c r="G448" s="9" t="s">
        <v>2920</v>
      </c>
      <c r="H448" s="9" t="s">
        <v>31</v>
      </c>
      <c r="I448" s="9" t="s">
        <v>157</v>
      </c>
      <c r="J448" s="9" t="s">
        <v>29</v>
      </c>
      <c r="K448" s="9">
        <v>2014</v>
      </c>
      <c r="L448" s="9" t="s">
        <v>34</v>
      </c>
      <c r="Y448" s="9" t="s">
        <v>2921</v>
      </c>
      <c r="Z448" s="9" t="s">
        <v>1280</v>
      </c>
      <c r="AA448" s="9" t="s">
        <v>2922</v>
      </c>
      <c r="AB448" s="9" t="s">
        <v>1102</v>
      </c>
    </row>
    <row r="449" spans="1:28" ht="17.25" customHeight="1" x14ac:dyDescent="0.2">
      <c r="A449" s="9">
        <v>419492</v>
      </c>
      <c r="B449" s="9" t="s">
        <v>2923</v>
      </c>
      <c r="C449" s="9" t="s">
        <v>655</v>
      </c>
      <c r="D449" s="9" t="s">
        <v>475</v>
      </c>
      <c r="E449" s="9" t="s">
        <v>93</v>
      </c>
      <c r="F449" s="188">
        <v>33970</v>
      </c>
      <c r="G449" s="9" t="s">
        <v>86</v>
      </c>
      <c r="H449" s="9" t="s">
        <v>31</v>
      </c>
      <c r="I449" s="9" t="s">
        <v>157</v>
      </c>
      <c r="J449" s="9" t="s">
        <v>32</v>
      </c>
      <c r="K449" s="9">
        <v>2011</v>
      </c>
      <c r="L449" s="9" t="s">
        <v>86</v>
      </c>
      <c r="X449" s="9" t="s">
        <v>517</v>
      </c>
      <c r="Y449" s="9" t="s">
        <v>2924</v>
      </c>
      <c r="Z449" s="9" t="s">
        <v>2925</v>
      </c>
      <c r="AA449" s="9" t="s">
        <v>2470</v>
      </c>
      <c r="AB449" s="9" t="s">
        <v>1157</v>
      </c>
    </row>
    <row r="450" spans="1:28" ht="17.25" customHeight="1" x14ac:dyDescent="0.2">
      <c r="A450" s="9">
        <v>427287</v>
      </c>
      <c r="B450" s="9" t="s">
        <v>2926</v>
      </c>
      <c r="C450" s="9" t="s">
        <v>2927</v>
      </c>
      <c r="D450" s="9" t="s">
        <v>689</v>
      </c>
      <c r="E450" s="9" t="s">
        <v>93</v>
      </c>
      <c r="F450" s="188">
        <v>35911</v>
      </c>
      <c r="G450" s="9" t="s">
        <v>86</v>
      </c>
      <c r="H450" s="9" t="s">
        <v>31</v>
      </c>
      <c r="I450" s="9" t="s">
        <v>157</v>
      </c>
      <c r="J450" s="9" t="s">
        <v>32</v>
      </c>
      <c r="K450" s="9">
        <v>2016</v>
      </c>
      <c r="L450" s="9" t="s">
        <v>86</v>
      </c>
      <c r="Y450" s="9" t="s">
        <v>2928</v>
      </c>
      <c r="Z450" s="9" t="s">
        <v>2929</v>
      </c>
      <c r="AA450" s="9" t="s">
        <v>2930</v>
      </c>
      <c r="AB450" s="9" t="s">
        <v>1157</v>
      </c>
    </row>
    <row r="451" spans="1:28" ht="17.25" customHeight="1" x14ac:dyDescent="0.2">
      <c r="A451" s="9">
        <v>420961</v>
      </c>
      <c r="B451" s="9" t="s">
        <v>2931</v>
      </c>
      <c r="C451" s="9" t="s">
        <v>305</v>
      </c>
      <c r="D451" s="9" t="s">
        <v>706</v>
      </c>
      <c r="E451" s="9" t="s">
        <v>93</v>
      </c>
      <c r="F451" s="188">
        <v>35947</v>
      </c>
      <c r="G451" s="9" t="s">
        <v>56</v>
      </c>
      <c r="H451" s="9" t="s">
        <v>31</v>
      </c>
      <c r="I451" s="9" t="s">
        <v>157</v>
      </c>
      <c r="J451" s="9" t="s">
        <v>32</v>
      </c>
      <c r="K451" s="9">
        <v>2016</v>
      </c>
      <c r="L451" s="9" t="s">
        <v>34</v>
      </c>
      <c r="Y451" s="9" t="s">
        <v>2932</v>
      </c>
      <c r="Z451" s="9" t="s">
        <v>1108</v>
      </c>
      <c r="AA451" s="9" t="s">
        <v>2583</v>
      </c>
      <c r="AB451" s="9" t="s">
        <v>1102</v>
      </c>
    </row>
    <row r="452" spans="1:28" ht="17.25" customHeight="1" x14ac:dyDescent="0.2">
      <c r="A452" s="9">
        <v>427288</v>
      </c>
      <c r="B452" s="9" t="s">
        <v>2933</v>
      </c>
      <c r="C452" s="9" t="s">
        <v>332</v>
      </c>
      <c r="D452" s="9" t="s">
        <v>2934</v>
      </c>
      <c r="E452" s="9" t="s">
        <v>93</v>
      </c>
      <c r="F452" s="188">
        <v>33518</v>
      </c>
      <c r="G452" s="9" t="s">
        <v>268</v>
      </c>
      <c r="H452" s="9" t="s">
        <v>31</v>
      </c>
      <c r="I452" s="9" t="s">
        <v>157</v>
      </c>
      <c r="J452" s="9" t="s">
        <v>29</v>
      </c>
      <c r="K452" s="9">
        <v>2009</v>
      </c>
      <c r="L452" s="9" t="s">
        <v>46</v>
      </c>
      <c r="Y452" s="9" t="s">
        <v>2935</v>
      </c>
      <c r="Z452" s="9" t="s">
        <v>1259</v>
      </c>
      <c r="AA452" s="9" t="s">
        <v>1151</v>
      </c>
      <c r="AB452" s="9" t="s">
        <v>2502</v>
      </c>
    </row>
    <row r="453" spans="1:28" ht="17.25" customHeight="1" x14ac:dyDescent="0.2">
      <c r="A453" s="9">
        <v>427289</v>
      </c>
      <c r="B453" s="9" t="s">
        <v>2936</v>
      </c>
      <c r="C453" s="9" t="s">
        <v>596</v>
      </c>
      <c r="D453" s="9" t="s">
        <v>489</v>
      </c>
      <c r="E453" s="9" t="s">
        <v>93</v>
      </c>
      <c r="F453" s="188">
        <v>36527</v>
      </c>
      <c r="G453" s="9" t="s">
        <v>89</v>
      </c>
      <c r="H453" s="9" t="s">
        <v>31</v>
      </c>
      <c r="I453" s="9" t="s">
        <v>157</v>
      </c>
      <c r="J453" s="9" t="s">
        <v>29</v>
      </c>
      <c r="K453" s="9">
        <v>2017</v>
      </c>
      <c r="L453" s="9" t="s">
        <v>89</v>
      </c>
      <c r="Y453" s="9" t="s">
        <v>2937</v>
      </c>
      <c r="Z453" s="9" t="s">
        <v>2938</v>
      </c>
      <c r="AA453" s="9" t="s">
        <v>2939</v>
      </c>
      <c r="AB453" s="9" t="s">
        <v>2940</v>
      </c>
    </row>
    <row r="454" spans="1:28" ht="17.25" customHeight="1" x14ac:dyDescent="0.2">
      <c r="A454" s="9">
        <v>427290</v>
      </c>
      <c r="B454" s="9" t="s">
        <v>2941</v>
      </c>
      <c r="C454" s="9" t="s">
        <v>266</v>
      </c>
      <c r="D454" s="9" t="s">
        <v>272</v>
      </c>
      <c r="E454" s="9" t="s">
        <v>93</v>
      </c>
      <c r="F454" s="188" t="s">
        <v>2942</v>
      </c>
      <c r="G454" s="9" t="s">
        <v>34</v>
      </c>
      <c r="H454" s="9" t="s">
        <v>31</v>
      </c>
      <c r="I454" s="9" t="s">
        <v>157</v>
      </c>
      <c r="J454" s="9" t="s">
        <v>32</v>
      </c>
      <c r="K454" s="9">
        <v>2018</v>
      </c>
      <c r="L454" s="9" t="s">
        <v>46</v>
      </c>
      <c r="Y454" s="9" t="s">
        <v>2943</v>
      </c>
      <c r="Z454" s="9" t="s">
        <v>2006</v>
      </c>
      <c r="AA454" s="9" t="s">
        <v>2944</v>
      </c>
      <c r="AB454" s="9" t="s">
        <v>2945</v>
      </c>
    </row>
    <row r="455" spans="1:28" ht="17.25" customHeight="1" x14ac:dyDescent="0.2">
      <c r="A455" s="9">
        <v>420935</v>
      </c>
      <c r="B455" s="9" t="s">
        <v>2946</v>
      </c>
      <c r="C455" s="9" t="s">
        <v>330</v>
      </c>
      <c r="D455" s="9" t="s">
        <v>2947</v>
      </c>
      <c r="E455" s="9" t="s">
        <v>92</v>
      </c>
      <c r="F455" s="188">
        <v>31908</v>
      </c>
      <c r="G455" s="9" t="s">
        <v>34</v>
      </c>
      <c r="H455" s="9" t="s">
        <v>31</v>
      </c>
      <c r="I455" s="9" t="s">
        <v>157</v>
      </c>
      <c r="K455" s="9">
        <v>2006</v>
      </c>
      <c r="Y455" s="9" t="s">
        <v>2948</v>
      </c>
      <c r="Z455" s="9" t="s">
        <v>2949</v>
      </c>
      <c r="AA455" s="9" t="s">
        <v>2950</v>
      </c>
      <c r="AB455" s="9" t="s">
        <v>1120</v>
      </c>
    </row>
    <row r="456" spans="1:28" ht="17.25" customHeight="1" x14ac:dyDescent="0.2">
      <c r="A456" s="9">
        <v>422866</v>
      </c>
      <c r="B456" s="9" t="s">
        <v>2951</v>
      </c>
      <c r="C456" s="9" t="s">
        <v>2952</v>
      </c>
      <c r="D456" s="9" t="s">
        <v>286</v>
      </c>
      <c r="E456" s="9" t="s">
        <v>92</v>
      </c>
      <c r="F456" s="188">
        <v>34335</v>
      </c>
      <c r="G456" s="9" t="s">
        <v>34</v>
      </c>
      <c r="H456" s="9" t="s">
        <v>31</v>
      </c>
      <c r="I456" s="9" t="s">
        <v>157</v>
      </c>
      <c r="J456" s="9" t="s">
        <v>32</v>
      </c>
      <c r="K456" s="9">
        <v>2013</v>
      </c>
      <c r="Y456" s="9" t="s">
        <v>2953</v>
      </c>
      <c r="Z456" s="9" t="s">
        <v>2954</v>
      </c>
      <c r="AA456" s="9" t="s">
        <v>1427</v>
      </c>
      <c r="AB456" s="9" t="s">
        <v>1102</v>
      </c>
    </row>
    <row r="457" spans="1:28" ht="17.25" customHeight="1" x14ac:dyDescent="0.2">
      <c r="A457" s="9">
        <v>426041</v>
      </c>
      <c r="B457" s="9" t="s">
        <v>2955</v>
      </c>
      <c r="C457" s="9" t="s">
        <v>380</v>
      </c>
      <c r="D457" s="9" t="s">
        <v>755</v>
      </c>
      <c r="E457" s="9" t="s">
        <v>92</v>
      </c>
      <c r="F457" s="188">
        <v>36526</v>
      </c>
      <c r="G457" s="9" t="s">
        <v>34</v>
      </c>
      <c r="H457" s="9" t="s">
        <v>31</v>
      </c>
      <c r="I457" s="9" t="s">
        <v>157</v>
      </c>
      <c r="J457" s="9" t="s">
        <v>29</v>
      </c>
      <c r="K457" s="9">
        <v>2017</v>
      </c>
      <c r="L457" s="9" t="s">
        <v>34</v>
      </c>
      <c r="Y457" s="9" t="s">
        <v>2956</v>
      </c>
      <c r="Z457" s="9" t="s">
        <v>2957</v>
      </c>
      <c r="AA457" s="9" t="s">
        <v>2395</v>
      </c>
      <c r="AB457" s="9" t="s">
        <v>1119</v>
      </c>
    </row>
    <row r="458" spans="1:28" ht="17.25" customHeight="1" x14ac:dyDescent="0.2">
      <c r="A458" s="9">
        <v>424648</v>
      </c>
      <c r="B458" s="9" t="s">
        <v>2958</v>
      </c>
      <c r="C458" s="9" t="s">
        <v>598</v>
      </c>
      <c r="D458" s="9" t="s">
        <v>527</v>
      </c>
      <c r="E458" s="9" t="s">
        <v>92</v>
      </c>
      <c r="F458" s="188">
        <v>32127</v>
      </c>
      <c r="G458" s="9" t="s">
        <v>34</v>
      </c>
      <c r="H458" s="9" t="s">
        <v>31</v>
      </c>
      <c r="I458" s="9" t="s">
        <v>157</v>
      </c>
      <c r="J458" s="9" t="s">
        <v>29</v>
      </c>
      <c r="K458" s="9">
        <v>2007</v>
      </c>
      <c r="L458" s="9" t="s">
        <v>34</v>
      </c>
      <c r="Y458" s="9" t="s">
        <v>2959</v>
      </c>
      <c r="Z458" s="9" t="s">
        <v>2960</v>
      </c>
      <c r="AA458" s="9" t="s">
        <v>1113</v>
      </c>
      <c r="AB458" s="9" t="s">
        <v>1102</v>
      </c>
    </row>
    <row r="459" spans="1:28" ht="17.25" customHeight="1" x14ac:dyDescent="0.2">
      <c r="A459" s="9">
        <v>422869</v>
      </c>
      <c r="B459" s="9" t="s">
        <v>2961</v>
      </c>
      <c r="C459" s="9" t="s">
        <v>389</v>
      </c>
      <c r="D459" s="9" t="s">
        <v>2962</v>
      </c>
      <c r="E459" s="9" t="s">
        <v>92</v>
      </c>
      <c r="F459" s="188">
        <v>35833</v>
      </c>
      <c r="G459" s="9" t="s">
        <v>74</v>
      </c>
      <c r="H459" s="9" t="s">
        <v>31</v>
      </c>
      <c r="I459" s="9" t="s">
        <v>157</v>
      </c>
      <c r="J459" s="9" t="s">
        <v>29</v>
      </c>
      <c r="K459" s="9">
        <v>2016</v>
      </c>
      <c r="L459" s="9" t="s">
        <v>34</v>
      </c>
      <c r="Y459" s="9" t="s">
        <v>2963</v>
      </c>
      <c r="Z459" s="9" t="s">
        <v>2964</v>
      </c>
      <c r="AA459" s="9" t="s">
        <v>2965</v>
      </c>
      <c r="AB459" s="9" t="s">
        <v>2966</v>
      </c>
    </row>
    <row r="460" spans="1:28" ht="17.25" customHeight="1" x14ac:dyDescent="0.2">
      <c r="A460" s="9">
        <v>427279</v>
      </c>
      <c r="B460" s="9" t="s">
        <v>2967</v>
      </c>
      <c r="C460" s="9" t="s">
        <v>299</v>
      </c>
      <c r="D460" s="9" t="s">
        <v>722</v>
      </c>
      <c r="E460" s="9" t="s">
        <v>92</v>
      </c>
      <c r="F460" s="188">
        <v>36545</v>
      </c>
      <c r="G460" s="9" t="s">
        <v>34</v>
      </c>
      <c r="H460" s="9" t="s">
        <v>31</v>
      </c>
      <c r="I460" s="9" t="s">
        <v>157</v>
      </c>
      <c r="J460" s="9" t="s">
        <v>32</v>
      </c>
      <c r="K460" s="9">
        <v>2018</v>
      </c>
      <c r="L460" s="9" t="s">
        <v>89</v>
      </c>
      <c r="Y460" s="9" t="s">
        <v>2968</v>
      </c>
      <c r="Z460" s="9" t="s">
        <v>1354</v>
      </c>
      <c r="AA460" s="9" t="s">
        <v>2969</v>
      </c>
      <c r="AB460" s="9" t="s">
        <v>2970</v>
      </c>
    </row>
    <row r="461" spans="1:28" ht="17.25" customHeight="1" x14ac:dyDescent="0.2">
      <c r="A461" s="9">
        <v>424658</v>
      </c>
      <c r="B461" s="9" t="s">
        <v>2971</v>
      </c>
      <c r="C461" s="9" t="s">
        <v>285</v>
      </c>
      <c r="D461" s="9" t="s">
        <v>295</v>
      </c>
      <c r="E461" s="9" t="s">
        <v>93</v>
      </c>
      <c r="F461" s="188">
        <v>32143</v>
      </c>
      <c r="G461" s="9" t="s">
        <v>34</v>
      </c>
      <c r="H461" s="9" t="s">
        <v>31</v>
      </c>
      <c r="I461" s="9" t="s">
        <v>157</v>
      </c>
      <c r="J461" s="9" t="s">
        <v>32</v>
      </c>
      <c r="K461" s="9">
        <v>2005</v>
      </c>
      <c r="L461" s="9" t="s">
        <v>34</v>
      </c>
      <c r="Y461" s="9" t="s">
        <v>2972</v>
      </c>
      <c r="Z461" s="9" t="s">
        <v>1222</v>
      </c>
      <c r="AA461" s="9" t="s">
        <v>2973</v>
      </c>
      <c r="AB461" s="9" t="s">
        <v>1120</v>
      </c>
    </row>
    <row r="462" spans="1:28" ht="17.25" customHeight="1" x14ac:dyDescent="0.2">
      <c r="A462" s="9">
        <v>426039</v>
      </c>
      <c r="B462" s="9" t="s">
        <v>2974</v>
      </c>
      <c r="C462" s="9" t="s">
        <v>411</v>
      </c>
      <c r="D462" s="9" t="s">
        <v>473</v>
      </c>
      <c r="E462" s="9" t="s">
        <v>92</v>
      </c>
      <c r="F462" s="188">
        <v>35923</v>
      </c>
      <c r="G462" s="9" t="s">
        <v>268</v>
      </c>
      <c r="H462" s="9" t="s">
        <v>31</v>
      </c>
      <c r="I462" s="9" t="s">
        <v>157</v>
      </c>
      <c r="J462" s="9" t="s">
        <v>29</v>
      </c>
      <c r="K462" s="9">
        <v>2016</v>
      </c>
      <c r="L462" s="9" t="s">
        <v>34</v>
      </c>
      <c r="Y462" s="9" t="s">
        <v>2975</v>
      </c>
      <c r="Z462" s="9" t="s">
        <v>2976</v>
      </c>
      <c r="AA462" s="9" t="s">
        <v>2977</v>
      </c>
      <c r="AB462" s="9" t="s">
        <v>1886</v>
      </c>
    </row>
    <row r="463" spans="1:28" ht="17.25" customHeight="1" x14ac:dyDescent="0.2">
      <c r="A463" s="9">
        <v>425676</v>
      </c>
      <c r="B463" s="9" t="s">
        <v>2978</v>
      </c>
      <c r="C463" s="9" t="s">
        <v>916</v>
      </c>
      <c r="D463" s="9" t="s">
        <v>799</v>
      </c>
      <c r="E463" s="9" t="s">
        <v>93</v>
      </c>
      <c r="F463" s="188">
        <v>29392</v>
      </c>
      <c r="G463" s="9" t="s">
        <v>34</v>
      </c>
      <c r="H463" s="9" t="s">
        <v>31</v>
      </c>
      <c r="I463" s="9" t="s">
        <v>157</v>
      </c>
      <c r="J463" s="9" t="s">
        <v>32</v>
      </c>
      <c r="K463" s="9">
        <v>1998</v>
      </c>
      <c r="L463" s="9" t="s">
        <v>268</v>
      </c>
      <c r="Y463" s="9" t="s">
        <v>2979</v>
      </c>
      <c r="Z463" s="9" t="s">
        <v>2980</v>
      </c>
      <c r="AA463" s="9" t="s">
        <v>2981</v>
      </c>
      <c r="AB463" s="9" t="s">
        <v>1120</v>
      </c>
    </row>
    <row r="464" spans="1:28" ht="17.25" customHeight="1" x14ac:dyDescent="0.2">
      <c r="A464" s="9">
        <v>420396</v>
      </c>
      <c r="B464" s="9" t="s">
        <v>2982</v>
      </c>
      <c r="C464" s="9" t="s">
        <v>285</v>
      </c>
      <c r="D464" s="9" t="s">
        <v>2983</v>
      </c>
      <c r="E464" s="9" t="s">
        <v>93</v>
      </c>
      <c r="F464" s="188">
        <v>34341</v>
      </c>
      <c r="G464" s="9" t="s">
        <v>510</v>
      </c>
      <c r="H464" s="9" t="s">
        <v>31</v>
      </c>
      <c r="I464" s="9" t="s">
        <v>157</v>
      </c>
      <c r="J464" s="9" t="s">
        <v>29</v>
      </c>
      <c r="K464" s="9">
        <v>2012</v>
      </c>
      <c r="L464" s="9" t="s">
        <v>46</v>
      </c>
      <c r="Y464" s="9" t="s">
        <v>2984</v>
      </c>
      <c r="Z464" s="9" t="s">
        <v>1101</v>
      </c>
      <c r="AA464" s="9" t="s">
        <v>2985</v>
      </c>
      <c r="AB464" s="9" t="s">
        <v>1102</v>
      </c>
    </row>
    <row r="465" spans="1:28" ht="17.25" customHeight="1" x14ac:dyDescent="0.2">
      <c r="A465" s="9">
        <v>420393</v>
      </c>
      <c r="B465" s="9" t="s">
        <v>2986</v>
      </c>
      <c r="C465" s="9" t="s">
        <v>2987</v>
      </c>
      <c r="D465" s="9" t="s">
        <v>392</v>
      </c>
      <c r="E465" s="9" t="s">
        <v>93</v>
      </c>
      <c r="F465" s="188">
        <v>35445</v>
      </c>
      <c r="G465" s="9" t="s">
        <v>34</v>
      </c>
      <c r="H465" s="9" t="s">
        <v>31</v>
      </c>
      <c r="I465" s="9" t="s">
        <v>157</v>
      </c>
      <c r="J465" s="9" t="s">
        <v>32</v>
      </c>
      <c r="K465" s="9">
        <v>2015</v>
      </c>
      <c r="L465" s="9" t="s">
        <v>34</v>
      </c>
      <c r="X465" s="9" t="s">
        <v>517</v>
      </c>
      <c r="Y465" s="9" t="s">
        <v>2988</v>
      </c>
      <c r="Z465" s="9" t="s">
        <v>2989</v>
      </c>
      <c r="AA465" s="9" t="s">
        <v>2527</v>
      </c>
      <c r="AB465" s="9" t="s">
        <v>1120</v>
      </c>
    </row>
    <row r="466" spans="1:28" ht="17.25" customHeight="1" x14ac:dyDescent="0.2">
      <c r="A466" s="9">
        <v>420370</v>
      </c>
      <c r="B466" s="9" t="s">
        <v>2990</v>
      </c>
      <c r="C466" s="9" t="s">
        <v>1050</v>
      </c>
      <c r="D466" s="9" t="s">
        <v>368</v>
      </c>
      <c r="E466" s="9" t="s">
        <v>92</v>
      </c>
      <c r="F466" s="188">
        <v>34789</v>
      </c>
      <c r="G466" s="9" t="s">
        <v>480</v>
      </c>
      <c r="H466" s="9" t="s">
        <v>31</v>
      </c>
      <c r="I466" s="9" t="s">
        <v>157</v>
      </c>
      <c r="J466" s="9" t="s">
        <v>29</v>
      </c>
      <c r="K466" s="9">
        <v>2013</v>
      </c>
      <c r="L466" s="9" t="s">
        <v>46</v>
      </c>
      <c r="Y466" s="9" t="s">
        <v>2991</v>
      </c>
      <c r="Z466" s="9" t="s">
        <v>2992</v>
      </c>
      <c r="AA466" s="9" t="s">
        <v>2993</v>
      </c>
      <c r="AB466" s="9" t="s">
        <v>1102</v>
      </c>
    </row>
    <row r="467" spans="1:28" ht="17.25" customHeight="1" x14ac:dyDescent="0.2">
      <c r="A467" s="9">
        <v>425666</v>
      </c>
      <c r="B467" s="9" t="s">
        <v>2994</v>
      </c>
      <c r="C467" s="9" t="s">
        <v>2589</v>
      </c>
      <c r="D467" s="9" t="s">
        <v>665</v>
      </c>
      <c r="E467" s="9" t="s">
        <v>93</v>
      </c>
      <c r="F467" s="188">
        <v>32515</v>
      </c>
      <c r="G467" s="9" t="s">
        <v>56</v>
      </c>
      <c r="H467" s="9" t="s">
        <v>31</v>
      </c>
      <c r="I467" s="9" t="s">
        <v>157</v>
      </c>
      <c r="J467" s="9" t="s">
        <v>32</v>
      </c>
      <c r="K467" s="9">
        <v>2010</v>
      </c>
      <c r="L467" s="9" t="s">
        <v>53</v>
      </c>
      <c r="Y467" s="9" t="s">
        <v>2995</v>
      </c>
      <c r="Z467" s="9" t="s">
        <v>2996</v>
      </c>
      <c r="AA467" s="9" t="s">
        <v>2997</v>
      </c>
      <c r="AB467" s="9" t="s">
        <v>1102</v>
      </c>
    </row>
    <row r="468" spans="1:28" ht="17.25" customHeight="1" x14ac:dyDescent="0.2">
      <c r="A468" s="9">
        <v>427709</v>
      </c>
      <c r="B468" s="9" t="s">
        <v>2998</v>
      </c>
      <c r="C468" s="9" t="s">
        <v>985</v>
      </c>
      <c r="D468" s="9" t="s">
        <v>1079</v>
      </c>
      <c r="E468" s="9" t="s">
        <v>93</v>
      </c>
      <c r="F468" s="188">
        <v>35311</v>
      </c>
      <c r="G468" s="9" t="s">
        <v>34</v>
      </c>
      <c r="H468" s="9" t="s">
        <v>31</v>
      </c>
      <c r="I468" s="9" t="s">
        <v>157</v>
      </c>
      <c r="J468" s="9" t="s">
        <v>32</v>
      </c>
      <c r="K468" s="9">
        <v>2017</v>
      </c>
      <c r="L468" s="9" t="s">
        <v>34</v>
      </c>
      <c r="Y468" s="9" t="s">
        <v>2999</v>
      </c>
      <c r="Z468" s="9" t="s">
        <v>1319</v>
      </c>
      <c r="AA468" s="9" t="s">
        <v>1320</v>
      </c>
      <c r="AB468" s="9" t="s">
        <v>1120</v>
      </c>
    </row>
    <row r="469" spans="1:28" ht="17.25" customHeight="1" x14ac:dyDescent="0.2">
      <c r="A469" s="9">
        <v>425667</v>
      </c>
      <c r="B469" s="9" t="s">
        <v>3000</v>
      </c>
      <c r="C469" s="9" t="s">
        <v>302</v>
      </c>
      <c r="D469" s="9" t="s">
        <v>1085</v>
      </c>
      <c r="E469" s="9" t="s">
        <v>93</v>
      </c>
      <c r="F469" s="188">
        <v>34154</v>
      </c>
      <c r="G469" s="9" t="s">
        <v>549</v>
      </c>
      <c r="H469" s="9" t="s">
        <v>31</v>
      </c>
      <c r="I469" s="9" t="s">
        <v>157</v>
      </c>
      <c r="K469" s="9">
        <v>2011</v>
      </c>
      <c r="L469" s="9" t="s">
        <v>89</v>
      </c>
      <c r="Y469" s="9" t="s">
        <v>3001</v>
      </c>
      <c r="Z469" s="9" t="s">
        <v>1094</v>
      </c>
      <c r="AA469" s="9" t="s">
        <v>3002</v>
      </c>
      <c r="AB469" s="9" t="s">
        <v>1120</v>
      </c>
    </row>
    <row r="470" spans="1:28" ht="17.25" customHeight="1" x14ac:dyDescent="0.2">
      <c r="A470" s="9">
        <v>427009</v>
      </c>
      <c r="B470" s="9" t="s">
        <v>3003</v>
      </c>
      <c r="C470" s="9" t="s">
        <v>3004</v>
      </c>
      <c r="D470" s="9" t="s">
        <v>867</v>
      </c>
      <c r="E470" s="9" t="s">
        <v>93</v>
      </c>
      <c r="G470" s="9" t="s">
        <v>34</v>
      </c>
      <c r="H470" s="9" t="s">
        <v>31</v>
      </c>
      <c r="I470" s="9" t="s">
        <v>157</v>
      </c>
      <c r="J470" s="9" t="s">
        <v>32</v>
      </c>
      <c r="K470" s="9">
        <v>2019</v>
      </c>
      <c r="L470" s="9" t="s">
        <v>34</v>
      </c>
      <c r="Y470" s="9" t="s">
        <v>3005</v>
      </c>
      <c r="Z470" s="9" t="s">
        <v>3006</v>
      </c>
      <c r="AA470" s="9" t="s">
        <v>3007</v>
      </c>
      <c r="AB470" s="9" t="s">
        <v>2573</v>
      </c>
    </row>
    <row r="471" spans="1:28" ht="17.25" customHeight="1" x14ac:dyDescent="0.2">
      <c r="A471" s="9">
        <v>422384</v>
      </c>
      <c r="B471" s="9" t="s">
        <v>3008</v>
      </c>
      <c r="C471" s="9" t="s">
        <v>753</v>
      </c>
      <c r="D471" s="9" t="s">
        <v>321</v>
      </c>
      <c r="E471" s="9" t="s">
        <v>93</v>
      </c>
      <c r="F471" s="188">
        <v>36171</v>
      </c>
      <c r="G471" s="9" t="s">
        <v>34</v>
      </c>
      <c r="H471" s="9" t="s">
        <v>31</v>
      </c>
      <c r="I471" s="9" t="s">
        <v>157</v>
      </c>
      <c r="J471" s="9" t="s">
        <v>32</v>
      </c>
      <c r="K471" s="9">
        <v>2015</v>
      </c>
      <c r="L471" s="9" t="s">
        <v>34</v>
      </c>
      <c r="Y471" s="9" t="s">
        <v>3009</v>
      </c>
      <c r="Z471" s="9" t="s">
        <v>3010</v>
      </c>
      <c r="AA471" s="9" t="s">
        <v>1189</v>
      </c>
      <c r="AB471" s="9" t="s">
        <v>1120</v>
      </c>
    </row>
    <row r="472" spans="1:28" ht="17.25" customHeight="1" x14ac:dyDescent="0.2">
      <c r="A472" s="9">
        <v>424158</v>
      </c>
      <c r="B472" s="9" t="s">
        <v>3011</v>
      </c>
      <c r="C472" s="9" t="s">
        <v>776</v>
      </c>
      <c r="D472" s="9" t="s">
        <v>637</v>
      </c>
      <c r="E472" s="9" t="s">
        <v>93</v>
      </c>
      <c r="F472" s="188">
        <v>34167</v>
      </c>
      <c r="G472" s="9" t="s">
        <v>34</v>
      </c>
      <c r="H472" s="9" t="s">
        <v>31</v>
      </c>
      <c r="I472" s="9" t="s">
        <v>157</v>
      </c>
      <c r="J472" s="9" t="s">
        <v>29</v>
      </c>
      <c r="K472" s="9">
        <v>2011</v>
      </c>
      <c r="L472" s="9" t="s">
        <v>46</v>
      </c>
      <c r="X472" s="9" t="s">
        <v>517</v>
      </c>
      <c r="Y472" s="9" t="s">
        <v>3012</v>
      </c>
      <c r="Z472" s="9" t="s">
        <v>3013</v>
      </c>
      <c r="AA472" s="9" t="s">
        <v>3014</v>
      </c>
      <c r="AB472" s="9" t="s">
        <v>1090</v>
      </c>
    </row>
    <row r="473" spans="1:28" ht="17.25" customHeight="1" x14ac:dyDescent="0.2">
      <c r="A473" s="9">
        <v>424169</v>
      </c>
      <c r="B473" s="9" t="s">
        <v>3015</v>
      </c>
      <c r="C473" s="9" t="s">
        <v>491</v>
      </c>
      <c r="D473" s="9" t="s">
        <v>453</v>
      </c>
      <c r="E473" s="9" t="s">
        <v>93</v>
      </c>
      <c r="F473" s="188">
        <v>34294</v>
      </c>
      <c r="G473" s="9" t="s">
        <v>34</v>
      </c>
      <c r="H473" s="9" t="s">
        <v>31</v>
      </c>
      <c r="I473" s="9" t="s">
        <v>157</v>
      </c>
      <c r="J473" s="9" t="s">
        <v>32</v>
      </c>
      <c r="K473" s="9">
        <v>2013</v>
      </c>
      <c r="L473" s="9" t="s">
        <v>89</v>
      </c>
      <c r="Y473" s="9" t="s">
        <v>3016</v>
      </c>
      <c r="Z473" s="9" t="s">
        <v>3017</v>
      </c>
      <c r="AA473" s="9" t="s">
        <v>1212</v>
      </c>
      <c r="AB473" s="9" t="s">
        <v>1090</v>
      </c>
    </row>
    <row r="474" spans="1:28" ht="17.25" customHeight="1" x14ac:dyDescent="0.2">
      <c r="A474" s="9">
        <v>426072</v>
      </c>
      <c r="B474" s="9" t="s">
        <v>3018</v>
      </c>
      <c r="C474" s="9" t="s">
        <v>316</v>
      </c>
      <c r="D474" s="9" t="s">
        <v>352</v>
      </c>
      <c r="E474" s="9" t="s">
        <v>92</v>
      </c>
      <c r="H474" s="9" t="s">
        <v>31</v>
      </c>
      <c r="I474" s="9" t="s">
        <v>157</v>
      </c>
      <c r="J474" s="9" t="s">
        <v>29</v>
      </c>
      <c r="K474" s="9">
        <v>2016</v>
      </c>
      <c r="L474" s="9" t="s">
        <v>34</v>
      </c>
      <c r="Y474" s="9" t="s">
        <v>3019</v>
      </c>
      <c r="Z474" s="9" t="s">
        <v>3020</v>
      </c>
      <c r="AA474" s="9" t="s">
        <v>3021</v>
      </c>
      <c r="AB474" s="9" t="s">
        <v>1134</v>
      </c>
    </row>
    <row r="475" spans="1:28" ht="17.25" customHeight="1" x14ac:dyDescent="0.2">
      <c r="A475" s="9">
        <v>416539</v>
      </c>
      <c r="B475" s="9" t="s">
        <v>3022</v>
      </c>
      <c r="C475" s="9" t="s">
        <v>1864</v>
      </c>
      <c r="D475" s="9" t="s">
        <v>329</v>
      </c>
      <c r="E475" s="9" t="s">
        <v>93</v>
      </c>
      <c r="F475" s="188">
        <v>34066</v>
      </c>
      <c r="G475" s="9" t="s">
        <v>34</v>
      </c>
      <c r="H475" s="9" t="s">
        <v>31</v>
      </c>
      <c r="I475" s="9" t="s">
        <v>157</v>
      </c>
      <c r="Y475" s="9" t="s">
        <v>3023</v>
      </c>
      <c r="Z475" s="9" t="s">
        <v>3024</v>
      </c>
      <c r="AA475" s="9" t="s">
        <v>1124</v>
      </c>
      <c r="AB475" s="9" t="s">
        <v>1098</v>
      </c>
    </row>
    <row r="476" spans="1:28" ht="17.25" customHeight="1" x14ac:dyDescent="0.2">
      <c r="A476" s="9">
        <v>424162</v>
      </c>
      <c r="B476" s="9" t="s">
        <v>3025</v>
      </c>
      <c r="C476" s="9" t="s">
        <v>3026</v>
      </c>
      <c r="D476" s="9" t="s">
        <v>1718</v>
      </c>
      <c r="E476" s="9" t="s">
        <v>93</v>
      </c>
      <c r="F476" s="188">
        <v>36039</v>
      </c>
      <c r="G476" s="9" t="s">
        <v>314</v>
      </c>
      <c r="H476" s="9" t="s">
        <v>31</v>
      </c>
      <c r="I476" s="9" t="s">
        <v>157</v>
      </c>
      <c r="J476" s="9" t="s">
        <v>32</v>
      </c>
      <c r="K476" s="9">
        <v>2016</v>
      </c>
      <c r="L476" s="9" t="s">
        <v>46</v>
      </c>
      <c r="Y476" s="9" t="s">
        <v>3027</v>
      </c>
      <c r="Z476" s="9" t="s">
        <v>3028</v>
      </c>
      <c r="AA476" s="9" t="s">
        <v>3029</v>
      </c>
      <c r="AB476" s="9" t="s">
        <v>3030</v>
      </c>
    </row>
    <row r="477" spans="1:28" ht="17.25" customHeight="1" x14ac:dyDescent="0.2">
      <c r="A477" s="9">
        <v>420376</v>
      </c>
      <c r="B477" s="9" t="s">
        <v>3031</v>
      </c>
      <c r="C477" s="9" t="s">
        <v>3032</v>
      </c>
      <c r="D477" s="9" t="s">
        <v>497</v>
      </c>
      <c r="E477" s="9" t="s">
        <v>93</v>
      </c>
      <c r="F477" s="188">
        <v>35331</v>
      </c>
      <c r="G477" s="9" t="s">
        <v>34</v>
      </c>
      <c r="H477" s="9" t="s">
        <v>31</v>
      </c>
      <c r="I477" s="9" t="s">
        <v>157</v>
      </c>
      <c r="J477" s="9" t="s">
        <v>32</v>
      </c>
      <c r="K477" s="9">
        <v>2015</v>
      </c>
      <c r="L477" s="9" t="s">
        <v>34</v>
      </c>
      <c r="X477" s="9" t="s">
        <v>517</v>
      </c>
      <c r="Y477" s="9" t="s">
        <v>3033</v>
      </c>
      <c r="Z477" s="9" t="s">
        <v>3034</v>
      </c>
      <c r="AA477" s="9" t="s">
        <v>1197</v>
      </c>
      <c r="AB477" s="9" t="s">
        <v>1120</v>
      </c>
    </row>
    <row r="478" spans="1:28" ht="17.25" customHeight="1" x14ac:dyDescent="0.2">
      <c r="A478" s="9">
        <v>427005</v>
      </c>
      <c r="B478" s="9" t="s">
        <v>3035</v>
      </c>
      <c r="C478" s="9" t="s">
        <v>925</v>
      </c>
      <c r="D478" s="9" t="s">
        <v>532</v>
      </c>
      <c r="E478" s="9" t="s">
        <v>93</v>
      </c>
      <c r="F478" s="188">
        <v>34478</v>
      </c>
      <c r="G478" s="9" t="s">
        <v>921</v>
      </c>
      <c r="H478" s="9" t="s">
        <v>31</v>
      </c>
      <c r="I478" s="9" t="s">
        <v>157</v>
      </c>
      <c r="J478" s="9" t="s">
        <v>29</v>
      </c>
      <c r="K478" s="9">
        <v>2013</v>
      </c>
      <c r="L478" s="9" t="s">
        <v>34</v>
      </c>
      <c r="Y478" s="9" t="s">
        <v>3036</v>
      </c>
      <c r="Z478" s="9" t="s">
        <v>3037</v>
      </c>
      <c r="AA478" s="9" t="s">
        <v>1256</v>
      </c>
      <c r="AB478" s="9" t="s">
        <v>3038</v>
      </c>
    </row>
    <row r="479" spans="1:28" ht="17.25" customHeight="1" x14ac:dyDescent="0.2">
      <c r="A479" s="9">
        <v>420371</v>
      </c>
      <c r="B479" s="9" t="s">
        <v>3039</v>
      </c>
      <c r="C479" s="9" t="s">
        <v>266</v>
      </c>
      <c r="D479" s="9" t="s">
        <v>352</v>
      </c>
      <c r="E479" s="9" t="s">
        <v>93</v>
      </c>
      <c r="F479" s="188">
        <v>34413</v>
      </c>
      <c r="G479" s="9" t="s">
        <v>34</v>
      </c>
      <c r="H479" s="9" t="s">
        <v>31</v>
      </c>
      <c r="I479" s="9" t="s">
        <v>157</v>
      </c>
      <c r="J479" s="9" t="s">
        <v>29</v>
      </c>
      <c r="K479" s="9">
        <v>2012</v>
      </c>
      <c r="L479" s="9" t="s">
        <v>34</v>
      </c>
      <c r="Y479" s="9" t="s">
        <v>3040</v>
      </c>
      <c r="Z479" s="9" t="s">
        <v>1114</v>
      </c>
      <c r="AA479" s="9" t="s">
        <v>1194</v>
      </c>
      <c r="AB479" s="9" t="s">
        <v>1120</v>
      </c>
    </row>
    <row r="480" spans="1:28" ht="17.25" customHeight="1" x14ac:dyDescent="0.2">
      <c r="A480" s="9">
        <v>419124</v>
      </c>
      <c r="B480" s="9" t="s">
        <v>3041</v>
      </c>
      <c r="C480" s="9" t="s">
        <v>387</v>
      </c>
      <c r="D480" s="9" t="s">
        <v>489</v>
      </c>
      <c r="E480" s="9" t="s">
        <v>93</v>
      </c>
      <c r="F480" s="188">
        <v>25569</v>
      </c>
      <c r="G480" s="9" t="s">
        <v>34</v>
      </c>
      <c r="H480" s="9" t="s">
        <v>31</v>
      </c>
      <c r="I480" s="9" t="s">
        <v>157</v>
      </c>
      <c r="N480" s="9">
        <v>982</v>
      </c>
      <c r="O480" s="188">
        <v>44600.379849537036</v>
      </c>
      <c r="P480" s="9">
        <v>14000</v>
      </c>
      <c r="Y480" s="9" t="s">
        <v>3042</v>
      </c>
      <c r="Z480" s="9" t="s">
        <v>1218</v>
      </c>
      <c r="AA480" s="9" t="s">
        <v>1161</v>
      </c>
      <c r="AB480" s="9" t="s">
        <v>1090</v>
      </c>
    </row>
    <row r="481" spans="1:28" ht="17.25" customHeight="1" x14ac:dyDescent="0.2">
      <c r="A481" s="9">
        <v>422379</v>
      </c>
      <c r="B481" s="9" t="s">
        <v>3043</v>
      </c>
      <c r="C481" s="9" t="s">
        <v>669</v>
      </c>
      <c r="D481" s="9" t="s">
        <v>328</v>
      </c>
      <c r="E481" s="9" t="s">
        <v>93</v>
      </c>
      <c r="F481" s="188">
        <v>35800</v>
      </c>
      <c r="G481" s="9" t="s">
        <v>34</v>
      </c>
      <c r="H481" s="9" t="s">
        <v>31</v>
      </c>
      <c r="I481" s="9" t="s">
        <v>157</v>
      </c>
      <c r="J481" s="9" t="s">
        <v>29</v>
      </c>
      <c r="K481" s="9">
        <v>2016</v>
      </c>
      <c r="L481" s="9" t="s">
        <v>34</v>
      </c>
      <c r="Y481" s="9" t="s">
        <v>3044</v>
      </c>
      <c r="Z481" s="9" t="s">
        <v>3045</v>
      </c>
      <c r="AA481" s="9" t="s">
        <v>3046</v>
      </c>
      <c r="AB481" s="9" t="s">
        <v>1120</v>
      </c>
    </row>
    <row r="482" spans="1:28" ht="17.25" customHeight="1" x14ac:dyDescent="0.2">
      <c r="A482" s="9">
        <v>427028</v>
      </c>
      <c r="B482" s="9" t="s">
        <v>3047</v>
      </c>
      <c r="C482" s="9" t="s">
        <v>623</v>
      </c>
      <c r="D482" s="9" t="s">
        <v>818</v>
      </c>
      <c r="E482" s="9" t="s">
        <v>93</v>
      </c>
      <c r="F482" s="188">
        <v>35591</v>
      </c>
      <c r="H482" s="9" t="s">
        <v>31</v>
      </c>
      <c r="I482" s="9" t="s">
        <v>157</v>
      </c>
      <c r="J482" s="9" t="s">
        <v>29</v>
      </c>
      <c r="K482" s="9">
        <v>2015</v>
      </c>
      <c r="L482" s="9" t="s">
        <v>56</v>
      </c>
      <c r="Y482" s="9" t="s">
        <v>3048</v>
      </c>
      <c r="Z482" s="9" t="s">
        <v>3049</v>
      </c>
      <c r="AA482" s="9" t="s">
        <v>2704</v>
      </c>
      <c r="AB482" s="9" t="s">
        <v>1125</v>
      </c>
    </row>
    <row r="483" spans="1:28" ht="17.25" customHeight="1" x14ac:dyDescent="0.2">
      <c r="A483" s="9">
        <v>427705</v>
      </c>
      <c r="B483" s="9" t="s">
        <v>3050</v>
      </c>
      <c r="C483" s="9" t="s">
        <v>3051</v>
      </c>
      <c r="D483" s="9" t="s">
        <v>296</v>
      </c>
      <c r="E483" s="9" t="s">
        <v>93</v>
      </c>
      <c r="F483" s="188">
        <v>36918</v>
      </c>
      <c r="G483" s="9" t="s">
        <v>34</v>
      </c>
      <c r="H483" s="9" t="s">
        <v>31</v>
      </c>
      <c r="I483" s="9" t="s">
        <v>157</v>
      </c>
      <c r="J483" s="9" t="s">
        <v>32</v>
      </c>
      <c r="K483" s="9">
        <v>2018</v>
      </c>
      <c r="L483" s="9" t="s">
        <v>46</v>
      </c>
      <c r="Y483" s="9" t="s">
        <v>3052</v>
      </c>
      <c r="Z483" s="9" t="s">
        <v>3053</v>
      </c>
      <c r="AA483" s="9" t="s">
        <v>3054</v>
      </c>
      <c r="AB483" s="9" t="s">
        <v>1217</v>
      </c>
    </row>
    <row r="484" spans="1:28" ht="17.25" customHeight="1" x14ac:dyDescent="0.2">
      <c r="A484" s="9">
        <v>412083</v>
      </c>
      <c r="B484" s="9" t="s">
        <v>3055</v>
      </c>
      <c r="C484" s="9" t="s">
        <v>382</v>
      </c>
      <c r="D484" s="9" t="s">
        <v>3056</v>
      </c>
      <c r="E484" s="9" t="s">
        <v>92</v>
      </c>
      <c r="F484" s="188">
        <v>29956</v>
      </c>
      <c r="G484" s="9" t="s">
        <v>34</v>
      </c>
      <c r="H484" s="9" t="s">
        <v>31</v>
      </c>
      <c r="I484" s="9" t="s">
        <v>157</v>
      </c>
      <c r="N484" s="9">
        <v>1159</v>
      </c>
      <c r="O484" s="188">
        <v>44607.496064814812</v>
      </c>
      <c r="P484" s="9">
        <v>18000</v>
      </c>
      <c r="Y484" s="9" t="s">
        <v>3057</v>
      </c>
      <c r="Z484" s="9" t="s">
        <v>2142</v>
      </c>
      <c r="AA484" s="9" t="s">
        <v>3058</v>
      </c>
      <c r="AB484" s="9" t="s">
        <v>1120</v>
      </c>
    </row>
    <row r="485" spans="1:28" ht="17.25" customHeight="1" x14ac:dyDescent="0.2">
      <c r="A485" s="9">
        <v>419472</v>
      </c>
      <c r="B485" s="9" t="s">
        <v>3059</v>
      </c>
      <c r="C485" s="9" t="s">
        <v>285</v>
      </c>
      <c r="D485" s="9" t="s">
        <v>3060</v>
      </c>
      <c r="E485" s="9" t="s">
        <v>92</v>
      </c>
      <c r="F485" s="188">
        <v>35065</v>
      </c>
      <c r="G485" s="9" t="s">
        <v>34</v>
      </c>
      <c r="H485" s="9" t="s">
        <v>31</v>
      </c>
      <c r="I485" s="9" t="s">
        <v>157</v>
      </c>
      <c r="J485" s="9" t="s">
        <v>32</v>
      </c>
      <c r="K485" s="9">
        <v>2015</v>
      </c>
      <c r="L485" s="9" t="s">
        <v>34</v>
      </c>
      <c r="X485" s="9" t="s">
        <v>517</v>
      </c>
      <c r="Y485" s="9" t="s">
        <v>3061</v>
      </c>
      <c r="Z485" s="9" t="s">
        <v>1099</v>
      </c>
      <c r="AA485" s="9" t="s">
        <v>1156</v>
      </c>
      <c r="AB485" s="9" t="s">
        <v>1120</v>
      </c>
    </row>
    <row r="486" spans="1:28" ht="17.25" customHeight="1" x14ac:dyDescent="0.2">
      <c r="A486" s="9">
        <v>424643</v>
      </c>
      <c r="B486" s="9" t="s">
        <v>3062</v>
      </c>
      <c r="C486" s="9" t="s">
        <v>313</v>
      </c>
      <c r="D486" s="9" t="s">
        <v>699</v>
      </c>
      <c r="E486" s="9" t="s">
        <v>93</v>
      </c>
      <c r="F486" s="188">
        <v>33240</v>
      </c>
      <c r="G486" s="9" t="s">
        <v>34</v>
      </c>
      <c r="H486" s="9" t="s">
        <v>31</v>
      </c>
      <c r="I486" s="9" t="s">
        <v>157</v>
      </c>
      <c r="J486" s="9" t="s">
        <v>32</v>
      </c>
      <c r="K486" s="9">
        <v>2018</v>
      </c>
      <c r="L486" s="9" t="s">
        <v>34</v>
      </c>
      <c r="Y486" s="9" t="s">
        <v>3063</v>
      </c>
      <c r="Z486" s="9" t="s">
        <v>3064</v>
      </c>
      <c r="AA486" s="9" t="s">
        <v>3065</v>
      </c>
      <c r="AB486" s="9" t="s">
        <v>1090</v>
      </c>
    </row>
    <row r="487" spans="1:28" ht="17.25" customHeight="1" x14ac:dyDescent="0.2">
      <c r="A487" s="9">
        <v>427275</v>
      </c>
      <c r="B487" s="9" t="s">
        <v>3066</v>
      </c>
      <c r="C487" s="9" t="s">
        <v>769</v>
      </c>
      <c r="D487" s="9" t="s">
        <v>321</v>
      </c>
      <c r="E487" s="9" t="s">
        <v>92</v>
      </c>
      <c r="F487" s="188" t="s">
        <v>3067</v>
      </c>
      <c r="G487" s="9" t="s">
        <v>34</v>
      </c>
      <c r="H487" s="9" t="s">
        <v>31</v>
      </c>
      <c r="I487" s="9" t="s">
        <v>157</v>
      </c>
      <c r="J487" s="9" t="s">
        <v>29</v>
      </c>
      <c r="K487" s="9">
        <v>2006</v>
      </c>
      <c r="L487" s="9" t="s">
        <v>34</v>
      </c>
      <c r="Y487" s="9" t="s">
        <v>3068</v>
      </c>
      <c r="Z487" s="9" t="s">
        <v>3069</v>
      </c>
      <c r="AA487" s="9" t="s">
        <v>1323</v>
      </c>
      <c r="AB487" s="9" t="s">
        <v>1268</v>
      </c>
    </row>
    <row r="488" spans="1:28" ht="17.25" customHeight="1" x14ac:dyDescent="0.2">
      <c r="A488" s="9">
        <v>427011</v>
      </c>
      <c r="B488" s="9" t="s">
        <v>3070</v>
      </c>
      <c r="C488" s="9" t="s">
        <v>897</v>
      </c>
      <c r="D488" s="9" t="s">
        <v>275</v>
      </c>
      <c r="E488" s="9" t="s">
        <v>93</v>
      </c>
      <c r="F488" s="188">
        <v>35689</v>
      </c>
      <c r="G488" s="9" t="s">
        <v>273</v>
      </c>
      <c r="H488" s="9" t="s">
        <v>31</v>
      </c>
      <c r="I488" s="9" t="s">
        <v>157</v>
      </c>
      <c r="J488" s="9" t="s">
        <v>32</v>
      </c>
      <c r="K488" s="9" t="s">
        <v>458</v>
      </c>
      <c r="L488" s="9" t="s">
        <v>34</v>
      </c>
      <c r="Y488" s="9" t="s">
        <v>3071</v>
      </c>
      <c r="Z488" s="9" t="s">
        <v>2778</v>
      </c>
      <c r="AA488" s="9" t="s">
        <v>3072</v>
      </c>
      <c r="AB488" s="9" t="s">
        <v>1102</v>
      </c>
    </row>
    <row r="489" spans="1:28" ht="17.25" customHeight="1" x14ac:dyDescent="0.2">
      <c r="A489" s="9">
        <v>427013</v>
      </c>
      <c r="B489" s="9" t="s">
        <v>1049</v>
      </c>
      <c r="C489" s="9" t="s">
        <v>285</v>
      </c>
      <c r="D489" s="9" t="s">
        <v>427</v>
      </c>
      <c r="E489" s="9" t="s">
        <v>93</v>
      </c>
      <c r="F489" s="188">
        <v>32123</v>
      </c>
      <c r="G489" s="9" t="s">
        <v>551</v>
      </c>
      <c r="H489" s="9" t="s">
        <v>31</v>
      </c>
      <c r="I489" s="9" t="s">
        <v>157</v>
      </c>
      <c r="J489" s="9" t="s">
        <v>32</v>
      </c>
      <c r="K489" s="9" t="s">
        <v>3073</v>
      </c>
      <c r="L489" s="9" t="s">
        <v>89</v>
      </c>
      <c r="Y489" s="9" t="s">
        <v>3074</v>
      </c>
      <c r="Z489" s="9" t="s">
        <v>1112</v>
      </c>
      <c r="AA489" s="9" t="s">
        <v>3075</v>
      </c>
      <c r="AB489" s="9" t="s">
        <v>1090</v>
      </c>
    </row>
    <row r="490" spans="1:28" ht="17.25" customHeight="1" x14ac:dyDescent="0.2">
      <c r="A490" s="9">
        <v>427281</v>
      </c>
      <c r="B490" s="9" t="s">
        <v>3076</v>
      </c>
      <c r="C490" s="9" t="s">
        <v>285</v>
      </c>
      <c r="D490" s="9" t="s">
        <v>3077</v>
      </c>
      <c r="E490" s="9" t="s">
        <v>92</v>
      </c>
      <c r="F490" s="188">
        <v>35431</v>
      </c>
      <c r="G490" s="9" t="s">
        <v>719</v>
      </c>
      <c r="H490" s="9" t="s">
        <v>31</v>
      </c>
      <c r="I490" s="9" t="s">
        <v>157</v>
      </c>
      <c r="J490" s="9" t="s">
        <v>29</v>
      </c>
      <c r="K490" s="9">
        <v>2014</v>
      </c>
      <c r="L490" s="9" t="s">
        <v>66</v>
      </c>
      <c r="Y490" s="9" t="s">
        <v>3078</v>
      </c>
      <c r="Z490" s="9" t="s">
        <v>1101</v>
      </c>
      <c r="AA490" s="9" t="s">
        <v>3079</v>
      </c>
      <c r="AB490" s="9" t="s">
        <v>1102</v>
      </c>
    </row>
    <row r="491" spans="1:28" ht="17.25" customHeight="1" x14ac:dyDescent="0.2">
      <c r="A491" s="9">
        <v>426049</v>
      </c>
      <c r="B491" s="9" t="s">
        <v>3080</v>
      </c>
      <c r="C491" s="9" t="s">
        <v>302</v>
      </c>
      <c r="D491" s="9" t="s">
        <v>498</v>
      </c>
      <c r="E491" s="9" t="s">
        <v>92</v>
      </c>
      <c r="F491" s="188">
        <v>35653</v>
      </c>
      <c r="G491" s="9" t="s">
        <v>34</v>
      </c>
      <c r="H491" s="9" t="s">
        <v>35</v>
      </c>
      <c r="I491" s="9" t="s">
        <v>157</v>
      </c>
      <c r="J491" s="9" t="s">
        <v>29</v>
      </c>
      <c r="K491" s="9">
        <v>2015</v>
      </c>
      <c r="L491" s="9" t="s">
        <v>46</v>
      </c>
      <c r="N491" s="9">
        <v>1173</v>
      </c>
      <c r="O491" s="188">
        <v>44607.542280092595</v>
      </c>
      <c r="P491" s="9">
        <v>14000</v>
      </c>
      <c r="Y491" s="9" t="s">
        <v>3081</v>
      </c>
      <c r="Z491" s="9" t="s">
        <v>1094</v>
      </c>
      <c r="AA491" s="9" t="s">
        <v>1154</v>
      </c>
      <c r="AB491" s="9" t="s">
        <v>1102</v>
      </c>
    </row>
    <row r="492" spans="1:28" ht="17.25" customHeight="1" x14ac:dyDescent="0.2">
      <c r="A492" s="9">
        <v>427706</v>
      </c>
      <c r="B492" s="9" t="s">
        <v>3082</v>
      </c>
      <c r="C492" s="9" t="s">
        <v>3083</v>
      </c>
      <c r="D492" s="9" t="s">
        <v>530</v>
      </c>
      <c r="E492" s="9" t="s">
        <v>93</v>
      </c>
      <c r="F492" s="188">
        <v>29519</v>
      </c>
      <c r="G492" s="9" t="s">
        <v>34</v>
      </c>
      <c r="H492" s="9" t="s">
        <v>31</v>
      </c>
      <c r="I492" s="9" t="s">
        <v>157</v>
      </c>
      <c r="J492" s="9" t="s">
        <v>32</v>
      </c>
      <c r="K492" s="9">
        <v>1998</v>
      </c>
      <c r="L492" s="9" t="s">
        <v>34</v>
      </c>
      <c r="Y492" s="9" t="s">
        <v>3084</v>
      </c>
      <c r="Z492" s="9" t="s">
        <v>3085</v>
      </c>
      <c r="AA492" s="9" t="s">
        <v>3086</v>
      </c>
      <c r="AB492" s="9" t="s">
        <v>1120</v>
      </c>
    </row>
    <row r="493" spans="1:28" ht="17.25" customHeight="1" x14ac:dyDescent="0.2">
      <c r="A493" s="9">
        <v>426050</v>
      </c>
      <c r="B493" s="9" t="s">
        <v>3087</v>
      </c>
      <c r="C493" s="9" t="s">
        <v>302</v>
      </c>
      <c r="D493" s="9" t="s">
        <v>461</v>
      </c>
      <c r="E493" s="9" t="s">
        <v>92</v>
      </c>
      <c r="F493" s="188" t="s">
        <v>3088</v>
      </c>
      <c r="G493" s="9" t="s">
        <v>268</v>
      </c>
      <c r="H493" s="9" t="s">
        <v>31</v>
      </c>
      <c r="I493" s="9" t="s">
        <v>157</v>
      </c>
      <c r="J493" s="9" t="s">
        <v>29</v>
      </c>
      <c r="K493" s="9">
        <v>2016</v>
      </c>
      <c r="L493" s="9" t="s">
        <v>89</v>
      </c>
      <c r="Y493" s="9" t="s">
        <v>3089</v>
      </c>
      <c r="Z493" s="9" t="s">
        <v>3090</v>
      </c>
      <c r="AA493" s="9" t="s">
        <v>1288</v>
      </c>
      <c r="AB493" s="9" t="s">
        <v>1119</v>
      </c>
    </row>
    <row r="494" spans="1:28" ht="17.25" customHeight="1" x14ac:dyDescent="0.2">
      <c r="A494" s="9">
        <v>422875</v>
      </c>
      <c r="B494" s="9" t="s">
        <v>3091</v>
      </c>
      <c r="C494" s="9" t="s">
        <v>628</v>
      </c>
      <c r="D494" s="9" t="s">
        <v>304</v>
      </c>
      <c r="E494" s="9" t="s">
        <v>92</v>
      </c>
      <c r="F494" s="188">
        <v>36198</v>
      </c>
      <c r="G494" s="9" t="s">
        <v>34</v>
      </c>
      <c r="H494" s="9" t="s">
        <v>31</v>
      </c>
      <c r="I494" s="9" t="s">
        <v>157</v>
      </c>
      <c r="J494" s="9" t="s">
        <v>29</v>
      </c>
      <c r="K494" s="9">
        <v>2017</v>
      </c>
      <c r="L494" s="9" t="s">
        <v>46</v>
      </c>
      <c r="Y494" s="9" t="s">
        <v>3092</v>
      </c>
      <c r="Z494" s="9" t="s">
        <v>1307</v>
      </c>
      <c r="AA494" s="9" t="s">
        <v>3093</v>
      </c>
      <c r="AB494" s="9" t="s">
        <v>1098</v>
      </c>
    </row>
    <row r="495" spans="1:28" ht="17.25" customHeight="1" x14ac:dyDescent="0.2">
      <c r="A495" s="9">
        <v>424661</v>
      </c>
      <c r="B495" s="9" t="s">
        <v>3094</v>
      </c>
      <c r="C495" s="9" t="s">
        <v>332</v>
      </c>
      <c r="D495" s="9" t="s">
        <v>560</v>
      </c>
      <c r="E495" s="9" t="s">
        <v>92</v>
      </c>
      <c r="F495" s="188">
        <v>36161</v>
      </c>
      <c r="G495" s="9" t="s">
        <v>3095</v>
      </c>
      <c r="H495" s="9" t="s">
        <v>31</v>
      </c>
      <c r="I495" s="9" t="s">
        <v>157</v>
      </c>
      <c r="J495" s="9" t="s">
        <v>29</v>
      </c>
      <c r="K495" s="9">
        <v>2016</v>
      </c>
      <c r="L495" s="9" t="s">
        <v>86</v>
      </c>
      <c r="Y495" s="9" t="s">
        <v>3096</v>
      </c>
      <c r="Z495" s="9" t="s">
        <v>1259</v>
      </c>
      <c r="AA495" s="9" t="s">
        <v>1257</v>
      </c>
      <c r="AB495" s="9" t="s">
        <v>1157</v>
      </c>
    </row>
    <row r="496" spans="1:28" ht="17.25" customHeight="1" x14ac:dyDescent="0.2">
      <c r="A496" s="9">
        <v>419469</v>
      </c>
      <c r="B496" s="9" t="s">
        <v>3097</v>
      </c>
      <c r="C496" s="9" t="s">
        <v>302</v>
      </c>
      <c r="D496" s="9" t="s">
        <v>635</v>
      </c>
      <c r="E496" s="9" t="s">
        <v>92</v>
      </c>
      <c r="F496" s="188">
        <v>34700</v>
      </c>
      <c r="G496" s="9" t="s">
        <v>3098</v>
      </c>
      <c r="H496" s="9" t="s">
        <v>31</v>
      </c>
      <c r="I496" s="9" t="s">
        <v>157</v>
      </c>
      <c r="J496" s="9" t="s">
        <v>32</v>
      </c>
      <c r="K496" s="9">
        <v>2013</v>
      </c>
      <c r="L496" s="9" t="s">
        <v>89</v>
      </c>
      <c r="Y496" s="9" t="s">
        <v>3099</v>
      </c>
      <c r="Z496" s="9" t="s">
        <v>1094</v>
      </c>
      <c r="AA496" s="9" t="s">
        <v>1427</v>
      </c>
      <c r="AB496" s="9" t="s">
        <v>1324</v>
      </c>
    </row>
    <row r="497" spans="1:28" ht="17.25" customHeight="1" x14ac:dyDescent="0.2">
      <c r="A497" s="9">
        <v>422491</v>
      </c>
      <c r="B497" s="9" t="s">
        <v>3100</v>
      </c>
      <c r="C497" s="9" t="s">
        <v>270</v>
      </c>
      <c r="D497" s="9" t="s">
        <v>602</v>
      </c>
      <c r="E497" s="9" t="s">
        <v>92</v>
      </c>
      <c r="F497" s="188">
        <v>36293</v>
      </c>
      <c r="G497" s="9" t="s">
        <v>34</v>
      </c>
      <c r="H497" s="9" t="s">
        <v>31</v>
      </c>
      <c r="I497" s="9" t="s">
        <v>157</v>
      </c>
      <c r="J497" s="9" t="s">
        <v>29</v>
      </c>
      <c r="K497" s="9">
        <v>2017</v>
      </c>
      <c r="L497" s="9" t="s">
        <v>34</v>
      </c>
      <c r="Y497" s="9" t="s">
        <v>3101</v>
      </c>
      <c r="Z497" s="9" t="s">
        <v>1105</v>
      </c>
      <c r="AA497" s="9" t="s">
        <v>1658</v>
      </c>
      <c r="AB497" s="9" t="s">
        <v>1102</v>
      </c>
    </row>
    <row r="498" spans="1:28" ht="17.25" customHeight="1" x14ac:dyDescent="0.2">
      <c r="A498" s="9">
        <v>425768</v>
      </c>
      <c r="B498" s="9" t="s">
        <v>3102</v>
      </c>
      <c r="C498" s="9" t="s">
        <v>285</v>
      </c>
      <c r="D498" s="9" t="s">
        <v>500</v>
      </c>
      <c r="E498" s="9" t="s">
        <v>92</v>
      </c>
      <c r="H498" s="9" t="s">
        <v>31</v>
      </c>
      <c r="I498" s="9" t="s">
        <v>157</v>
      </c>
      <c r="J498" s="9" t="s">
        <v>32</v>
      </c>
      <c r="K498" s="9">
        <v>2017</v>
      </c>
      <c r="L498" s="9" t="s">
        <v>34</v>
      </c>
      <c r="N498" s="9">
        <v>1308</v>
      </c>
      <c r="O498" s="188">
        <v>44615.352638888886</v>
      </c>
      <c r="P498" s="9">
        <v>14000</v>
      </c>
      <c r="Y498" s="9" t="s">
        <v>3103</v>
      </c>
      <c r="Z498" s="9" t="s">
        <v>1122</v>
      </c>
      <c r="AA498" s="9" t="s">
        <v>3104</v>
      </c>
      <c r="AB498" s="9" t="s">
        <v>3105</v>
      </c>
    </row>
    <row r="499" spans="1:28" ht="17.25" customHeight="1" x14ac:dyDescent="0.2">
      <c r="A499" s="9">
        <v>425748</v>
      </c>
      <c r="B499" s="9" t="s">
        <v>3106</v>
      </c>
      <c r="C499" s="9" t="s">
        <v>399</v>
      </c>
      <c r="D499" s="9" t="s">
        <v>349</v>
      </c>
      <c r="E499" s="9" t="s">
        <v>93</v>
      </c>
      <c r="F499" s="188">
        <v>35816</v>
      </c>
      <c r="G499" s="9" t="s">
        <v>3107</v>
      </c>
      <c r="H499" s="9" t="s">
        <v>31</v>
      </c>
      <c r="I499" s="9" t="s">
        <v>157</v>
      </c>
      <c r="J499" s="9" t="s">
        <v>32</v>
      </c>
      <c r="K499" s="9">
        <v>2015</v>
      </c>
      <c r="L499" s="9" t="s">
        <v>83</v>
      </c>
      <c r="Y499" s="9" t="s">
        <v>3108</v>
      </c>
      <c r="Z499" s="9" t="s">
        <v>3109</v>
      </c>
      <c r="AA499" s="9" t="s">
        <v>3110</v>
      </c>
      <c r="AB499" s="9" t="s">
        <v>3111</v>
      </c>
    </row>
    <row r="500" spans="1:28" ht="17.25" customHeight="1" x14ac:dyDescent="0.2">
      <c r="A500" s="9">
        <v>425877</v>
      </c>
      <c r="B500" s="9" t="s">
        <v>3112</v>
      </c>
      <c r="C500" s="9" t="s">
        <v>430</v>
      </c>
      <c r="D500" s="9" t="s">
        <v>3113</v>
      </c>
      <c r="E500" s="9" t="s">
        <v>92</v>
      </c>
      <c r="F500" s="188">
        <v>34805</v>
      </c>
      <c r="G500" s="9" t="s">
        <v>301</v>
      </c>
      <c r="H500" s="9" t="s">
        <v>31</v>
      </c>
      <c r="I500" s="9" t="s">
        <v>157</v>
      </c>
      <c r="J500" s="9" t="s">
        <v>29</v>
      </c>
      <c r="K500" s="9">
        <v>2015</v>
      </c>
      <c r="L500" s="9" t="s">
        <v>46</v>
      </c>
      <c r="Y500" s="9" t="s">
        <v>3114</v>
      </c>
      <c r="Z500" s="9" t="s">
        <v>1300</v>
      </c>
      <c r="AA500" s="9" t="s">
        <v>3115</v>
      </c>
      <c r="AB500" s="9" t="s">
        <v>1224</v>
      </c>
    </row>
    <row r="501" spans="1:28" ht="17.25" customHeight="1" x14ac:dyDescent="0.2">
      <c r="A501" s="9">
        <v>422706</v>
      </c>
      <c r="B501" s="9" t="s">
        <v>3116</v>
      </c>
      <c r="C501" s="9" t="s">
        <v>680</v>
      </c>
      <c r="D501" s="9" t="s">
        <v>863</v>
      </c>
      <c r="E501" s="9" t="s">
        <v>93</v>
      </c>
      <c r="F501" s="188">
        <v>32050</v>
      </c>
      <c r="G501" s="9" t="s">
        <v>34</v>
      </c>
      <c r="H501" s="9" t="s">
        <v>31</v>
      </c>
      <c r="I501" s="9" t="s">
        <v>157</v>
      </c>
      <c r="J501" s="9" t="s">
        <v>32</v>
      </c>
      <c r="K501" s="9">
        <v>2005</v>
      </c>
      <c r="L501" s="9" t="s">
        <v>34</v>
      </c>
      <c r="Y501" s="9" t="s">
        <v>3117</v>
      </c>
      <c r="Z501" s="9" t="s">
        <v>3118</v>
      </c>
      <c r="AA501" s="9" t="s">
        <v>3119</v>
      </c>
      <c r="AB501" s="9" t="s">
        <v>1090</v>
      </c>
    </row>
    <row r="502" spans="1:28" ht="17.25" customHeight="1" x14ac:dyDescent="0.2">
      <c r="A502" s="9">
        <v>427152</v>
      </c>
      <c r="B502" s="9" t="s">
        <v>3120</v>
      </c>
      <c r="C502" s="9" t="s">
        <v>327</v>
      </c>
      <c r="D502" s="9" t="s">
        <v>361</v>
      </c>
      <c r="E502" s="9" t="s">
        <v>93</v>
      </c>
      <c r="F502" s="188">
        <v>36345</v>
      </c>
      <c r="G502" s="9" t="s">
        <v>34</v>
      </c>
      <c r="H502" s="9" t="s">
        <v>31</v>
      </c>
      <c r="I502" s="9" t="s">
        <v>157</v>
      </c>
      <c r="J502" s="9" t="s">
        <v>32</v>
      </c>
      <c r="K502" s="9">
        <v>2018</v>
      </c>
      <c r="L502" s="9" t="s">
        <v>34</v>
      </c>
      <c r="Y502" s="9" t="s">
        <v>3121</v>
      </c>
      <c r="Z502" s="9" t="s">
        <v>1221</v>
      </c>
      <c r="AA502" s="9" t="s">
        <v>1177</v>
      </c>
      <c r="AB502" s="9" t="s">
        <v>1120</v>
      </c>
    </row>
    <row r="503" spans="1:28" ht="17.25" customHeight="1" x14ac:dyDescent="0.2">
      <c r="A503" s="9">
        <v>419432</v>
      </c>
      <c r="B503" s="9" t="s">
        <v>3122</v>
      </c>
      <c r="C503" s="9" t="s">
        <v>285</v>
      </c>
      <c r="D503" s="9" t="s">
        <v>502</v>
      </c>
      <c r="E503" s="9" t="s">
        <v>92</v>
      </c>
      <c r="F503" s="188">
        <v>35380</v>
      </c>
      <c r="G503" s="9" t="s">
        <v>34</v>
      </c>
      <c r="H503" s="9" t="s">
        <v>31</v>
      </c>
      <c r="I503" s="9" t="s">
        <v>157</v>
      </c>
      <c r="J503" s="9" t="s">
        <v>32</v>
      </c>
      <c r="K503" s="9">
        <v>2015</v>
      </c>
      <c r="L503" s="9" t="s">
        <v>34</v>
      </c>
      <c r="Y503" s="9" t="s">
        <v>3123</v>
      </c>
      <c r="Z503" s="9" t="s">
        <v>1122</v>
      </c>
      <c r="AA503" s="9" t="s">
        <v>1180</v>
      </c>
      <c r="AB503" s="9" t="s">
        <v>1120</v>
      </c>
    </row>
    <row r="504" spans="1:28" ht="17.25" customHeight="1" x14ac:dyDescent="0.2">
      <c r="A504" s="9">
        <v>427271</v>
      </c>
      <c r="B504" s="9" t="s">
        <v>3124</v>
      </c>
      <c r="C504" s="9" t="s">
        <v>917</v>
      </c>
      <c r="D504" s="9" t="s">
        <v>369</v>
      </c>
      <c r="E504" s="9" t="s">
        <v>93</v>
      </c>
      <c r="F504" s="188">
        <v>36526</v>
      </c>
      <c r="G504" s="9" t="s">
        <v>745</v>
      </c>
      <c r="H504" s="9" t="s">
        <v>31</v>
      </c>
      <c r="I504" s="9" t="s">
        <v>157</v>
      </c>
      <c r="J504" s="9" t="s">
        <v>29</v>
      </c>
      <c r="K504" s="9">
        <v>2017</v>
      </c>
      <c r="L504" s="9" t="s">
        <v>46</v>
      </c>
      <c r="Y504" s="9" t="s">
        <v>3125</v>
      </c>
      <c r="Z504" s="9" t="s">
        <v>3126</v>
      </c>
      <c r="AA504" s="9" t="s">
        <v>3127</v>
      </c>
      <c r="AB504" s="9" t="s">
        <v>1090</v>
      </c>
    </row>
    <row r="505" spans="1:28" ht="17.25" customHeight="1" x14ac:dyDescent="0.2">
      <c r="A505" s="9">
        <v>422848</v>
      </c>
      <c r="B505" s="9" t="s">
        <v>3128</v>
      </c>
      <c r="C505" s="9" t="s">
        <v>2139</v>
      </c>
      <c r="D505" s="9" t="s">
        <v>426</v>
      </c>
      <c r="E505" s="9" t="s">
        <v>92</v>
      </c>
      <c r="F505" s="188">
        <v>36526</v>
      </c>
      <c r="G505" s="9" t="s">
        <v>3129</v>
      </c>
      <c r="H505" s="9" t="s">
        <v>31</v>
      </c>
      <c r="I505" s="9" t="s">
        <v>157</v>
      </c>
      <c r="J505" s="9" t="s">
        <v>29</v>
      </c>
      <c r="K505" s="9">
        <v>2017</v>
      </c>
      <c r="L505" s="9" t="s">
        <v>34</v>
      </c>
      <c r="N505" s="9">
        <v>1309</v>
      </c>
      <c r="O505" s="188">
        <v>44615.396053240744</v>
      </c>
      <c r="P505" s="9">
        <v>18000</v>
      </c>
      <c r="Y505" s="9" t="s">
        <v>3130</v>
      </c>
      <c r="Z505" s="9" t="s">
        <v>2142</v>
      </c>
      <c r="AA505" s="9" t="s">
        <v>1174</v>
      </c>
      <c r="AB505" s="9" t="s">
        <v>1102</v>
      </c>
    </row>
    <row r="506" spans="1:28" ht="17.25" customHeight="1" x14ac:dyDescent="0.2">
      <c r="A506" s="9">
        <v>416917</v>
      </c>
      <c r="B506" s="9" t="s">
        <v>3131</v>
      </c>
      <c r="C506" s="9" t="s">
        <v>785</v>
      </c>
      <c r="D506" s="9" t="s">
        <v>488</v>
      </c>
      <c r="E506" s="9" t="s">
        <v>92</v>
      </c>
      <c r="F506" s="188">
        <v>35007</v>
      </c>
      <c r="G506" s="9" t="s">
        <v>34</v>
      </c>
      <c r="H506" s="9" t="s">
        <v>31</v>
      </c>
      <c r="I506" s="9" t="s">
        <v>157</v>
      </c>
      <c r="Y506" s="9" t="s">
        <v>3132</v>
      </c>
      <c r="Z506" s="9" t="s">
        <v>3133</v>
      </c>
      <c r="AA506" s="9" t="s">
        <v>1163</v>
      </c>
      <c r="AB506" s="9" t="s">
        <v>1166</v>
      </c>
    </row>
    <row r="507" spans="1:28" ht="17.25" customHeight="1" x14ac:dyDescent="0.2">
      <c r="A507" s="9">
        <v>424634</v>
      </c>
      <c r="B507" s="9" t="s">
        <v>3134</v>
      </c>
      <c r="C507" s="9" t="s">
        <v>285</v>
      </c>
      <c r="D507" s="9" t="s">
        <v>463</v>
      </c>
      <c r="E507" s="9" t="s">
        <v>93</v>
      </c>
      <c r="F507" s="188">
        <v>33020</v>
      </c>
      <c r="G507" s="9" t="s">
        <v>63</v>
      </c>
      <c r="H507" s="9" t="s">
        <v>31</v>
      </c>
      <c r="I507" s="9" t="s">
        <v>157</v>
      </c>
      <c r="J507" s="9" t="s">
        <v>32</v>
      </c>
      <c r="K507" s="9">
        <v>2008</v>
      </c>
      <c r="L507" s="9" t="s">
        <v>63</v>
      </c>
      <c r="N507" s="9">
        <v>1217</v>
      </c>
      <c r="O507" s="188">
        <v>44609.414131944446</v>
      </c>
      <c r="P507" s="9">
        <v>16000</v>
      </c>
      <c r="Y507" s="9" t="s">
        <v>3135</v>
      </c>
      <c r="Z507" s="9" t="s">
        <v>1222</v>
      </c>
      <c r="AA507" s="9" t="s">
        <v>1253</v>
      </c>
      <c r="AB507" s="9" t="s">
        <v>1120</v>
      </c>
    </row>
    <row r="508" spans="1:28" ht="17.25" customHeight="1" x14ac:dyDescent="0.2">
      <c r="A508" s="9">
        <v>422859</v>
      </c>
      <c r="B508" s="9" t="s">
        <v>3136</v>
      </c>
      <c r="C508" s="9" t="s">
        <v>415</v>
      </c>
      <c r="D508" s="9" t="s">
        <v>3137</v>
      </c>
      <c r="E508" s="9" t="s">
        <v>93</v>
      </c>
      <c r="F508" s="188">
        <v>36170</v>
      </c>
      <c r="G508" s="9" t="s">
        <v>53</v>
      </c>
      <c r="H508" s="9" t="s">
        <v>31</v>
      </c>
      <c r="I508" s="9" t="s">
        <v>157</v>
      </c>
      <c r="J508" s="9" t="s">
        <v>29</v>
      </c>
      <c r="K508" s="9">
        <v>2017</v>
      </c>
      <c r="L508" s="9" t="s">
        <v>34</v>
      </c>
      <c r="Y508" s="9" t="s">
        <v>3138</v>
      </c>
      <c r="Z508" s="9" t="s">
        <v>1183</v>
      </c>
      <c r="AA508" s="9" t="s">
        <v>1148</v>
      </c>
      <c r="AB508" s="9" t="s">
        <v>1230</v>
      </c>
    </row>
    <row r="509" spans="1:28" ht="17.25" customHeight="1" x14ac:dyDescent="0.2">
      <c r="A509" s="9">
        <v>426026</v>
      </c>
      <c r="B509" s="9" t="s">
        <v>3139</v>
      </c>
      <c r="C509" s="9" t="s">
        <v>270</v>
      </c>
      <c r="D509" s="9" t="s">
        <v>827</v>
      </c>
      <c r="E509" s="9" t="s">
        <v>93</v>
      </c>
      <c r="F509" s="188">
        <v>34608</v>
      </c>
      <c r="H509" s="9" t="s">
        <v>31</v>
      </c>
      <c r="I509" s="9" t="s">
        <v>157</v>
      </c>
      <c r="J509" s="9" t="s">
        <v>29</v>
      </c>
      <c r="K509" s="9">
        <v>2011</v>
      </c>
      <c r="L509" s="9" t="s">
        <v>34</v>
      </c>
      <c r="Y509" s="9" t="s">
        <v>3140</v>
      </c>
      <c r="Z509" s="9" t="s">
        <v>1105</v>
      </c>
      <c r="AA509" s="9" t="s">
        <v>3141</v>
      </c>
      <c r="AB509" s="9" t="s">
        <v>1102</v>
      </c>
    </row>
    <row r="510" spans="1:28" ht="17.25" customHeight="1" x14ac:dyDescent="0.2">
      <c r="A510" s="9">
        <v>420902</v>
      </c>
      <c r="B510" s="9" t="s">
        <v>3142</v>
      </c>
      <c r="C510" s="9" t="s">
        <v>3143</v>
      </c>
      <c r="D510" s="9" t="s">
        <v>1018</v>
      </c>
      <c r="E510" s="9" t="s">
        <v>93</v>
      </c>
      <c r="F510" s="188">
        <v>36161</v>
      </c>
      <c r="G510" s="9" t="s">
        <v>34</v>
      </c>
      <c r="H510" s="9" t="s">
        <v>31</v>
      </c>
      <c r="I510" s="9" t="s">
        <v>157</v>
      </c>
      <c r="J510" s="9" t="s">
        <v>29</v>
      </c>
      <c r="K510" s="9">
        <v>2016</v>
      </c>
      <c r="L510" s="9" t="s">
        <v>34</v>
      </c>
      <c r="Y510" s="9" t="s">
        <v>3144</v>
      </c>
      <c r="Z510" s="9" t="s">
        <v>3145</v>
      </c>
      <c r="AA510" s="9" t="s">
        <v>3146</v>
      </c>
      <c r="AB510" s="9" t="s">
        <v>1090</v>
      </c>
    </row>
    <row r="511" spans="1:28" ht="17.25" customHeight="1" x14ac:dyDescent="0.2">
      <c r="A511" s="9">
        <v>422857</v>
      </c>
      <c r="B511" s="9" t="s">
        <v>3147</v>
      </c>
      <c r="C511" s="9" t="s">
        <v>312</v>
      </c>
      <c r="D511" s="9" t="s">
        <v>3148</v>
      </c>
      <c r="E511" s="9" t="s">
        <v>93</v>
      </c>
      <c r="F511" s="188">
        <v>36526</v>
      </c>
      <c r="G511" s="9" t="s">
        <v>3149</v>
      </c>
      <c r="H511" s="9" t="s">
        <v>31</v>
      </c>
      <c r="I511" s="9" t="s">
        <v>157</v>
      </c>
      <c r="J511" s="9" t="s">
        <v>29</v>
      </c>
      <c r="K511" s="9">
        <v>2018</v>
      </c>
      <c r="L511" s="9" t="s">
        <v>34</v>
      </c>
      <c r="N511" s="9">
        <v>958</v>
      </c>
      <c r="O511" s="188">
        <v>44599.522407407407</v>
      </c>
      <c r="P511" s="9">
        <v>20000</v>
      </c>
      <c r="Y511" s="9" t="s">
        <v>3150</v>
      </c>
      <c r="Z511" s="9" t="s">
        <v>1223</v>
      </c>
      <c r="AA511" s="9" t="s">
        <v>3151</v>
      </c>
      <c r="AB511" s="9" t="s">
        <v>1102</v>
      </c>
    </row>
    <row r="512" spans="1:28" ht="17.25" customHeight="1" x14ac:dyDescent="0.2">
      <c r="A512" s="9">
        <v>427267</v>
      </c>
      <c r="B512" s="9" t="s">
        <v>3152</v>
      </c>
      <c r="C512" s="9" t="s">
        <v>800</v>
      </c>
      <c r="D512" s="9" t="s">
        <v>3077</v>
      </c>
      <c r="E512" s="9" t="s">
        <v>93</v>
      </c>
      <c r="F512" s="188">
        <v>32259</v>
      </c>
      <c r="G512" s="9" t="s">
        <v>34</v>
      </c>
      <c r="H512" s="9" t="s">
        <v>44</v>
      </c>
      <c r="I512" s="9" t="s">
        <v>157</v>
      </c>
      <c r="J512" s="9" t="s">
        <v>32</v>
      </c>
      <c r="K512" s="9">
        <v>2006</v>
      </c>
      <c r="L512" s="9" t="s">
        <v>34</v>
      </c>
      <c r="Y512" s="9" t="s">
        <v>3153</v>
      </c>
      <c r="Z512" s="9" t="s">
        <v>3154</v>
      </c>
      <c r="AA512" s="9" t="s">
        <v>3155</v>
      </c>
      <c r="AB512" s="9" t="s">
        <v>1119</v>
      </c>
    </row>
    <row r="513" spans="1:28" ht="17.25" customHeight="1" x14ac:dyDescent="0.2">
      <c r="A513" s="9">
        <v>427517</v>
      </c>
      <c r="B513" s="9" t="s">
        <v>3156</v>
      </c>
      <c r="C513" s="9" t="s">
        <v>278</v>
      </c>
      <c r="D513" s="9" t="s">
        <v>419</v>
      </c>
      <c r="E513" s="9" t="s">
        <v>92</v>
      </c>
      <c r="H513" s="9" t="s">
        <v>31</v>
      </c>
      <c r="I513" s="9" t="s">
        <v>157</v>
      </c>
      <c r="J513" s="9" t="s">
        <v>32</v>
      </c>
      <c r="K513" s="9">
        <v>2018</v>
      </c>
      <c r="L513" s="9" t="s">
        <v>46</v>
      </c>
      <c r="Y513" s="9" t="s">
        <v>3157</v>
      </c>
      <c r="Z513" s="9" t="s">
        <v>3158</v>
      </c>
      <c r="AA513" s="9" t="s">
        <v>1121</v>
      </c>
      <c r="AB513" s="9" t="s">
        <v>1166</v>
      </c>
    </row>
    <row r="514" spans="1:28" ht="17.25" customHeight="1" x14ac:dyDescent="0.2">
      <c r="A514" s="9">
        <v>421697</v>
      </c>
      <c r="B514" s="9" t="s">
        <v>3159</v>
      </c>
      <c r="C514" s="9" t="s">
        <v>681</v>
      </c>
      <c r="D514" s="9" t="s">
        <v>321</v>
      </c>
      <c r="E514" s="9" t="s">
        <v>92</v>
      </c>
      <c r="F514" s="188">
        <v>35534</v>
      </c>
      <c r="G514" s="9" t="s">
        <v>34</v>
      </c>
      <c r="H514" s="9" t="s">
        <v>31</v>
      </c>
      <c r="I514" s="9" t="s">
        <v>157</v>
      </c>
      <c r="J514" s="9" t="s">
        <v>32</v>
      </c>
      <c r="K514" s="9">
        <v>2016</v>
      </c>
      <c r="L514" s="9" t="s">
        <v>46</v>
      </c>
      <c r="X514" s="9" t="s">
        <v>517</v>
      </c>
      <c r="Y514" s="9" t="s">
        <v>3160</v>
      </c>
      <c r="Z514" s="9" t="s">
        <v>3161</v>
      </c>
      <c r="AA514" s="9" t="s">
        <v>1326</v>
      </c>
      <c r="AB514" s="9" t="s">
        <v>1098</v>
      </c>
    </row>
    <row r="515" spans="1:28" ht="17.25" customHeight="1" x14ac:dyDescent="0.2">
      <c r="A515" s="9">
        <v>426568</v>
      </c>
      <c r="B515" s="9" t="s">
        <v>3162</v>
      </c>
      <c r="C515" s="9" t="s">
        <v>3163</v>
      </c>
      <c r="D515" s="9" t="s">
        <v>365</v>
      </c>
      <c r="E515" s="9" t="s">
        <v>93</v>
      </c>
      <c r="G515" s="9" t="s">
        <v>34</v>
      </c>
      <c r="H515" s="9" t="s">
        <v>31</v>
      </c>
      <c r="I515" s="9" t="s">
        <v>157</v>
      </c>
      <c r="J515" s="9" t="s">
        <v>32</v>
      </c>
      <c r="K515" s="9">
        <v>2017</v>
      </c>
      <c r="L515" s="9" t="s">
        <v>34</v>
      </c>
      <c r="Y515" s="9" t="s">
        <v>3164</v>
      </c>
      <c r="Z515" s="9" t="s">
        <v>3165</v>
      </c>
      <c r="AA515" s="9" t="s">
        <v>1248</v>
      </c>
      <c r="AB515" s="9" t="s">
        <v>1090</v>
      </c>
    </row>
    <row r="516" spans="1:28" ht="17.25" customHeight="1" x14ac:dyDescent="0.2">
      <c r="A516" s="9">
        <v>425225</v>
      </c>
      <c r="B516" s="9" t="s">
        <v>3166</v>
      </c>
      <c r="C516" s="9" t="s">
        <v>278</v>
      </c>
      <c r="D516" s="9" t="s">
        <v>700</v>
      </c>
      <c r="E516" s="9" t="s">
        <v>92</v>
      </c>
      <c r="F516" s="188">
        <v>34966</v>
      </c>
      <c r="G516" s="9" t="s">
        <v>3167</v>
      </c>
      <c r="H516" s="9" t="s">
        <v>31</v>
      </c>
      <c r="I516" s="9" t="s">
        <v>157</v>
      </c>
      <c r="J516" s="9" t="s">
        <v>32</v>
      </c>
      <c r="K516" s="9">
        <v>2013</v>
      </c>
      <c r="L516" s="9" t="s">
        <v>3168</v>
      </c>
      <c r="Y516" s="9" t="s">
        <v>3169</v>
      </c>
      <c r="Z516" s="9" t="s">
        <v>1204</v>
      </c>
      <c r="AA516" s="9" t="s">
        <v>3170</v>
      </c>
      <c r="AB516" s="9" t="s">
        <v>1102</v>
      </c>
    </row>
    <row r="517" spans="1:28" ht="17.25" customHeight="1" x14ac:dyDescent="0.2">
      <c r="A517" s="9">
        <v>427520</v>
      </c>
      <c r="B517" s="9" t="s">
        <v>3171</v>
      </c>
      <c r="C517" s="9" t="s">
        <v>332</v>
      </c>
      <c r="D517" s="9" t="s">
        <v>445</v>
      </c>
      <c r="E517" s="9" t="s">
        <v>92</v>
      </c>
      <c r="F517" s="188">
        <v>35435</v>
      </c>
      <c r="G517" s="9" t="s">
        <v>34</v>
      </c>
      <c r="H517" s="9" t="s">
        <v>44</v>
      </c>
      <c r="I517" s="9" t="s">
        <v>157</v>
      </c>
      <c r="Y517" s="9" t="s">
        <v>3172</v>
      </c>
      <c r="Z517" s="9" t="s">
        <v>1203</v>
      </c>
      <c r="AA517" s="9" t="s">
        <v>3173</v>
      </c>
      <c r="AB517" s="9" t="s">
        <v>1090</v>
      </c>
    </row>
    <row r="518" spans="1:28" ht="17.25" customHeight="1" x14ac:dyDescent="0.2">
      <c r="A518" s="9">
        <v>423570</v>
      </c>
      <c r="B518" s="9" t="s">
        <v>3174</v>
      </c>
      <c r="C518" s="9" t="s">
        <v>628</v>
      </c>
      <c r="D518" s="9" t="s">
        <v>3175</v>
      </c>
      <c r="E518" s="9" t="s">
        <v>92</v>
      </c>
      <c r="F518" s="188">
        <v>36380</v>
      </c>
      <c r="G518" s="9" t="s">
        <v>480</v>
      </c>
      <c r="H518" s="9" t="s">
        <v>31</v>
      </c>
      <c r="I518" s="9" t="s">
        <v>157</v>
      </c>
      <c r="J518" s="9" t="s">
        <v>29</v>
      </c>
      <c r="K518" s="9">
        <v>2017</v>
      </c>
      <c r="L518" s="9" t="s">
        <v>46</v>
      </c>
      <c r="Y518" s="9" t="s">
        <v>3176</v>
      </c>
      <c r="Z518" s="9" t="s">
        <v>1307</v>
      </c>
      <c r="AA518" s="9" t="s">
        <v>3177</v>
      </c>
      <c r="AB518" s="9" t="s">
        <v>2502</v>
      </c>
    </row>
    <row r="519" spans="1:28" ht="17.25" customHeight="1" x14ac:dyDescent="0.2">
      <c r="A519" s="9">
        <v>423571</v>
      </c>
      <c r="B519" s="9" t="s">
        <v>3178</v>
      </c>
      <c r="C519" s="9" t="s">
        <v>270</v>
      </c>
      <c r="D519" s="9" t="s">
        <v>296</v>
      </c>
      <c r="E519" s="9" t="s">
        <v>92</v>
      </c>
      <c r="F519" s="188">
        <v>34778</v>
      </c>
      <c r="G519" s="9" t="s">
        <v>338</v>
      </c>
      <c r="H519" s="9" t="s">
        <v>31</v>
      </c>
      <c r="I519" s="9" t="s">
        <v>157</v>
      </c>
      <c r="J519" s="9" t="s">
        <v>32</v>
      </c>
      <c r="K519" s="9">
        <v>2012</v>
      </c>
      <c r="L519" s="9" t="s">
        <v>46</v>
      </c>
      <c r="X519" s="9" t="s">
        <v>517</v>
      </c>
      <c r="Y519" s="9" t="s">
        <v>3179</v>
      </c>
      <c r="Z519" s="9" t="s">
        <v>1235</v>
      </c>
      <c r="AA519" s="9" t="s">
        <v>3180</v>
      </c>
      <c r="AB519" s="9" t="s">
        <v>338</v>
      </c>
    </row>
    <row r="520" spans="1:28" ht="17.25" customHeight="1" x14ac:dyDescent="0.2">
      <c r="A520" s="9">
        <v>421693</v>
      </c>
      <c r="B520" s="9" t="s">
        <v>3181</v>
      </c>
      <c r="C520" s="9" t="s">
        <v>303</v>
      </c>
      <c r="D520" s="9" t="s">
        <v>379</v>
      </c>
      <c r="E520" s="9" t="s">
        <v>92</v>
      </c>
      <c r="F520" s="188">
        <v>35796</v>
      </c>
      <c r="G520" s="9" t="s">
        <v>34</v>
      </c>
      <c r="H520" s="9" t="s">
        <v>31</v>
      </c>
      <c r="I520" s="9" t="s">
        <v>157</v>
      </c>
      <c r="J520" s="9" t="s">
        <v>29</v>
      </c>
      <c r="K520" s="9">
        <v>2016</v>
      </c>
      <c r="L520" s="9" t="s">
        <v>34</v>
      </c>
      <c r="Y520" s="9" t="s">
        <v>3182</v>
      </c>
      <c r="Z520" s="9" t="s">
        <v>3183</v>
      </c>
      <c r="AA520" s="9" t="s">
        <v>2297</v>
      </c>
      <c r="AB520" s="9" t="s">
        <v>1120</v>
      </c>
    </row>
    <row r="521" spans="1:28" ht="17.25" customHeight="1" x14ac:dyDescent="0.2">
      <c r="A521" s="9">
        <v>427519</v>
      </c>
      <c r="B521" s="9" t="s">
        <v>3184</v>
      </c>
      <c r="C521" s="9" t="s">
        <v>3185</v>
      </c>
      <c r="D521" s="9" t="s">
        <v>814</v>
      </c>
      <c r="E521" s="9" t="s">
        <v>93</v>
      </c>
      <c r="F521" s="188" t="s">
        <v>3186</v>
      </c>
      <c r="G521" s="9" t="s">
        <v>793</v>
      </c>
      <c r="H521" s="9" t="s">
        <v>31</v>
      </c>
      <c r="I521" s="9" t="s">
        <v>157</v>
      </c>
      <c r="J521" s="9" t="s">
        <v>32</v>
      </c>
      <c r="K521" s="9">
        <v>2018</v>
      </c>
      <c r="L521" s="9" t="s">
        <v>86</v>
      </c>
      <c r="Y521" s="9" t="s">
        <v>3187</v>
      </c>
      <c r="Z521" s="9" t="s">
        <v>3188</v>
      </c>
      <c r="AA521" s="9" t="s">
        <v>1658</v>
      </c>
      <c r="AB521" s="9" t="s">
        <v>1157</v>
      </c>
    </row>
    <row r="522" spans="1:28" ht="17.25" customHeight="1" x14ac:dyDescent="0.2">
      <c r="A522" s="9">
        <v>413175</v>
      </c>
      <c r="B522" s="9" t="s">
        <v>3189</v>
      </c>
      <c r="C522" s="9" t="s">
        <v>285</v>
      </c>
      <c r="D522" s="9" t="s">
        <v>409</v>
      </c>
      <c r="E522" s="9" t="s">
        <v>92</v>
      </c>
      <c r="F522" s="188">
        <v>31055</v>
      </c>
      <c r="G522" s="9" t="s">
        <v>3190</v>
      </c>
      <c r="H522" s="9" t="s">
        <v>31</v>
      </c>
      <c r="I522" s="9" t="s">
        <v>157</v>
      </c>
      <c r="J522" s="9" t="s">
        <v>29</v>
      </c>
      <c r="K522" s="9">
        <v>2004</v>
      </c>
      <c r="L522" s="9" t="s">
        <v>83</v>
      </c>
      <c r="Y522" s="9" t="s">
        <v>3191</v>
      </c>
      <c r="Z522" s="9" t="s">
        <v>1112</v>
      </c>
      <c r="AA522" s="9" t="s">
        <v>1581</v>
      </c>
      <c r="AB522" s="9" t="s">
        <v>1090</v>
      </c>
    </row>
    <row r="523" spans="1:28" ht="17.25" customHeight="1" x14ac:dyDescent="0.2">
      <c r="A523" s="9">
        <v>425754</v>
      </c>
      <c r="B523" s="9" t="s">
        <v>3192</v>
      </c>
      <c r="C523" s="9" t="s">
        <v>798</v>
      </c>
      <c r="D523" s="9" t="s">
        <v>392</v>
      </c>
      <c r="E523" s="9" t="s">
        <v>92</v>
      </c>
      <c r="F523" s="188">
        <v>36161</v>
      </c>
      <c r="G523" s="9" t="s">
        <v>338</v>
      </c>
      <c r="H523" s="9" t="s">
        <v>31</v>
      </c>
      <c r="I523" s="9" t="s">
        <v>157</v>
      </c>
      <c r="J523" s="9" t="s">
        <v>29</v>
      </c>
      <c r="K523" s="9" t="s">
        <v>1006</v>
      </c>
      <c r="L523" s="9" t="s">
        <v>46</v>
      </c>
      <c r="Y523" s="9" t="s">
        <v>3193</v>
      </c>
      <c r="Z523" s="9" t="s">
        <v>3194</v>
      </c>
      <c r="AA523" s="9" t="s">
        <v>1327</v>
      </c>
      <c r="AB523" s="9" t="s">
        <v>1120</v>
      </c>
    </row>
    <row r="524" spans="1:28" ht="17.25" customHeight="1" x14ac:dyDescent="0.2">
      <c r="A524" s="9">
        <v>426579</v>
      </c>
      <c r="B524" s="9" t="s">
        <v>3195</v>
      </c>
      <c r="C524" s="9" t="s">
        <v>584</v>
      </c>
      <c r="D524" s="9" t="s">
        <v>267</v>
      </c>
      <c r="E524" s="9" t="s">
        <v>93</v>
      </c>
      <c r="F524" s="188">
        <v>35431</v>
      </c>
      <c r="G524" s="9" t="s">
        <v>74</v>
      </c>
      <c r="H524" s="9" t="s">
        <v>31</v>
      </c>
      <c r="I524" s="9" t="s">
        <v>157</v>
      </c>
      <c r="J524" s="9" t="s">
        <v>29</v>
      </c>
      <c r="K524" s="9">
        <v>2014</v>
      </c>
      <c r="L524" s="9" t="s">
        <v>74</v>
      </c>
      <c r="Y524" s="9" t="s">
        <v>3196</v>
      </c>
      <c r="Z524" s="9" t="s">
        <v>3197</v>
      </c>
      <c r="AA524" s="9" t="s">
        <v>1303</v>
      </c>
      <c r="AB524" s="9" t="s">
        <v>3198</v>
      </c>
    </row>
    <row r="525" spans="1:28" ht="17.25" customHeight="1" x14ac:dyDescent="0.2">
      <c r="A525" s="9">
        <v>420966</v>
      </c>
      <c r="B525" s="9" t="s">
        <v>3199</v>
      </c>
      <c r="C525" s="9" t="s">
        <v>316</v>
      </c>
      <c r="D525" s="9" t="s">
        <v>392</v>
      </c>
      <c r="E525" s="9" t="s">
        <v>92</v>
      </c>
      <c r="F525" s="188">
        <v>35796</v>
      </c>
      <c r="G525" s="9" t="s">
        <v>34</v>
      </c>
      <c r="H525" s="9" t="s">
        <v>31</v>
      </c>
      <c r="I525" s="9" t="s">
        <v>157</v>
      </c>
      <c r="J525" s="9" t="s">
        <v>32</v>
      </c>
      <c r="K525" s="9">
        <v>2016</v>
      </c>
      <c r="L525" s="9" t="s">
        <v>86</v>
      </c>
      <c r="Y525" s="9" t="s">
        <v>3200</v>
      </c>
      <c r="Z525" s="9" t="s">
        <v>1137</v>
      </c>
      <c r="AA525" s="9" t="s">
        <v>3201</v>
      </c>
      <c r="AB525" s="9" t="s">
        <v>1120</v>
      </c>
    </row>
    <row r="526" spans="1:28" ht="17.25" customHeight="1" x14ac:dyDescent="0.2">
      <c r="A526" s="9">
        <v>420971</v>
      </c>
      <c r="B526" s="9" t="s">
        <v>3202</v>
      </c>
      <c r="C526" s="9" t="s">
        <v>526</v>
      </c>
      <c r="D526" s="9" t="s">
        <v>497</v>
      </c>
      <c r="E526" s="9" t="s">
        <v>92</v>
      </c>
      <c r="F526" s="188">
        <v>35431</v>
      </c>
      <c r="G526" s="9" t="s">
        <v>34</v>
      </c>
      <c r="H526" s="9" t="s">
        <v>31</v>
      </c>
      <c r="I526" s="9" t="s">
        <v>157</v>
      </c>
      <c r="J526" s="9" t="s">
        <v>29</v>
      </c>
      <c r="K526" s="9">
        <v>2014</v>
      </c>
      <c r="L526" s="9" t="s">
        <v>34</v>
      </c>
      <c r="Y526" s="9" t="s">
        <v>3203</v>
      </c>
      <c r="Z526" s="9" t="s">
        <v>3204</v>
      </c>
      <c r="AA526" s="9" t="s">
        <v>3205</v>
      </c>
      <c r="AB526" s="9" t="s">
        <v>1090</v>
      </c>
    </row>
    <row r="527" spans="1:28" ht="17.25" customHeight="1" x14ac:dyDescent="0.2">
      <c r="A527" s="9">
        <v>426080</v>
      </c>
      <c r="B527" s="9" t="s">
        <v>3206</v>
      </c>
      <c r="C527" s="9" t="s">
        <v>360</v>
      </c>
      <c r="D527" s="9" t="s">
        <v>329</v>
      </c>
      <c r="E527" s="9" t="s">
        <v>92</v>
      </c>
      <c r="F527" s="188">
        <v>36053</v>
      </c>
      <c r="G527" s="9" t="s">
        <v>3207</v>
      </c>
      <c r="H527" s="9" t="s">
        <v>31</v>
      </c>
      <c r="I527" s="9" t="s">
        <v>157</v>
      </c>
      <c r="J527" s="9" t="s">
        <v>29</v>
      </c>
      <c r="K527" s="9">
        <v>2017</v>
      </c>
      <c r="Y527" s="9" t="s">
        <v>3208</v>
      </c>
      <c r="Z527" s="9" t="s">
        <v>1185</v>
      </c>
      <c r="AA527" s="9" t="s">
        <v>1276</v>
      </c>
      <c r="AB527" s="9" t="s">
        <v>3209</v>
      </c>
    </row>
    <row r="528" spans="1:28" ht="17.25" customHeight="1" x14ac:dyDescent="0.2">
      <c r="A528" s="9">
        <v>426078</v>
      </c>
      <c r="B528" s="9" t="s">
        <v>3210</v>
      </c>
      <c r="C528" s="9" t="s">
        <v>313</v>
      </c>
      <c r="D528" s="9" t="s">
        <v>431</v>
      </c>
      <c r="E528" s="9" t="s">
        <v>92</v>
      </c>
      <c r="F528" s="188">
        <v>36039</v>
      </c>
      <c r="G528" s="9" t="s">
        <v>34</v>
      </c>
      <c r="H528" s="9" t="s">
        <v>31</v>
      </c>
      <c r="I528" s="9" t="s">
        <v>157</v>
      </c>
      <c r="J528" s="9" t="s">
        <v>32</v>
      </c>
      <c r="K528" s="9">
        <v>2016</v>
      </c>
      <c r="L528" s="9" t="s">
        <v>34</v>
      </c>
      <c r="Y528" s="9" t="s">
        <v>3211</v>
      </c>
      <c r="Z528" s="9" t="s">
        <v>3212</v>
      </c>
      <c r="AA528" s="9" t="s">
        <v>3213</v>
      </c>
      <c r="AB528" s="9" t="s">
        <v>1090</v>
      </c>
    </row>
    <row r="529" spans="1:28" ht="17.25" customHeight="1" x14ac:dyDescent="0.2">
      <c r="A529" s="9">
        <v>426079</v>
      </c>
      <c r="B529" s="9" t="s">
        <v>3214</v>
      </c>
      <c r="C529" s="9" t="s">
        <v>270</v>
      </c>
      <c r="D529" s="9" t="s">
        <v>318</v>
      </c>
      <c r="E529" s="9" t="s">
        <v>92</v>
      </c>
      <c r="F529" s="188">
        <v>36162</v>
      </c>
      <c r="G529" s="9" t="s">
        <v>448</v>
      </c>
      <c r="H529" s="9" t="s">
        <v>31</v>
      </c>
      <c r="I529" s="9" t="s">
        <v>157</v>
      </c>
      <c r="J529" s="9" t="s">
        <v>29</v>
      </c>
      <c r="K529" s="9">
        <v>2017</v>
      </c>
      <c r="L529" s="9" t="s">
        <v>46</v>
      </c>
      <c r="N529" s="9">
        <v>1331</v>
      </c>
      <c r="O529" s="188">
        <v>44616.427083333336</v>
      </c>
      <c r="P529" s="9">
        <v>18000</v>
      </c>
      <c r="Y529" s="9" t="s">
        <v>3215</v>
      </c>
      <c r="Z529" s="9" t="s">
        <v>1117</v>
      </c>
      <c r="AA529" s="9" t="s">
        <v>1255</v>
      </c>
      <c r="AB529" s="9" t="s">
        <v>3216</v>
      </c>
    </row>
    <row r="530" spans="1:28" ht="17.25" customHeight="1" x14ac:dyDescent="0.2">
      <c r="A530" s="9">
        <v>420974</v>
      </c>
      <c r="B530" s="9" t="s">
        <v>3217</v>
      </c>
      <c r="C530" s="9" t="s">
        <v>430</v>
      </c>
      <c r="D530" s="9" t="s">
        <v>384</v>
      </c>
      <c r="E530" s="9" t="s">
        <v>92</v>
      </c>
      <c r="F530" s="188">
        <v>35932</v>
      </c>
      <c r="G530" s="9" t="s">
        <v>34</v>
      </c>
      <c r="H530" s="9" t="s">
        <v>31</v>
      </c>
      <c r="I530" s="9" t="s">
        <v>157</v>
      </c>
      <c r="J530" s="9" t="s">
        <v>32</v>
      </c>
      <c r="K530" s="9">
        <v>2016</v>
      </c>
      <c r="L530" s="9" t="s">
        <v>34</v>
      </c>
      <c r="Y530" s="9" t="s">
        <v>3218</v>
      </c>
      <c r="Z530" s="9" t="s">
        <v>1285</v>
      </c>
      <c r="AA530" s="9" t="s">
        <v>1930</v>
      </c>
      <c r="AB530" s="9" t="s">
        <v>1090</v>
      </c>
    </row>
    <row r="531" spans="1:28" ht="17.25" customHeight="1" x14ac:dyDescent="0.2">
      <c r="A531" s="9">
        <v>424693</v>
      </c>
      <c r="B531" s="9" t="s">
        <v>3219</v>
      </c>
      <c r="C531" s="9" t="s">
        <v>391</v>
      </c>
      <c r="D531" s="9" t="s">
        <v>329</v>
      </c>
      <c r="E531" s="9" t="s">
        <v>92</v>
      </c>
      <c r="F531" s="188">
        <v>35688</v>
      </c>
      <c r="G531" s="9" t="s">
        <v>34</v>
      </c>
      <c r="H531" s="9" t="s">
        <v>31</v>
      </c>
      <c r="I531" s="9" t="s">
        <v>157</v>
      </c>
      <c r="J531" s="9" t="s">
        <v>29</v>
      </c>
      <c r="K531" s="9">
        <v>2016</v>
      </c>
      <c r="L531" s="9" t="s">
        <v>34</v>
      </c>
      <c r="N531" s="9">
        <v>1208</v>
      </c>
      <c r="O531" s="188">
        <v>44608.48673611111</v>
      </c>
      <c r="P531" s="9">
        <v>14000</v>
      </c>
      <c r="Y531" s="9" t="s">
        <v>3220</v>
      </c>
      <c r="Z531" s="9" t="s">
        <v>1110</v>
      </c>
      <c r="AA531" s="9" t="s">
        <v>1127</v>
      </c>
      <c r="AB531" s="9" t="s">
        <v>1098</v>
      </c>
    </row>
    <row r="532" spans="1:28" ht="17.25" customHeight="1" x14ac:dyDescent="0.2">
      <c r="A532" s="9">
        <v>424694</v>
      </c>
      <c r="B532" s="9" t="s">
        <v>3221</v>
      </c>
      <c r="C532" s="9" t="s">
        <v>3222</v>
      </c>
      <c r="D532" s="9" t="s">
        <v>322</v>
      </c>
      <c r="E532" s="9" t="s">
        <v>92</v>
      </c>
      <c r="F532" s="188">
        <v>35459</v>
      </c>
      <c r="G532" s="9" t="s">
        <v>301</v>
      </c>
      <c r="H532" s="9" t="s">
        <v>31</v>
      </c>
      <c r="I532" s="9" t="s">
        <v>157</v>
      </c>
      <c r="J532" s="9" t="s">
        <v>29</v>
      </c>
      <c r="K532" s="9">
        <v>2016</v>
      </c>
      <c r="L532" s="9" t="s">
        <v>34</v>
      </c>
      <c r="Y532" s="9" t="s">
        <v>3223</v>
      </c>
      <c r="Z532" s="9" t="s">
        <v>3224</v>
      </c>
      <c r="AA532" s="9" t="s">
        <v>3225</v>
      </c>
      <c r="AB532" s="9" t="s">
        <v>1090</v>
      </c>
    </row>
    <row r="533" spans="1:28" ht="17.25" customHeight="1" x14ac:dyDescent="0.2">
      <c r="A533" s="9">
        <v>426087</v>
      </c>
      <c r="B533" s="9" t="s">
        <v>3226</v>
      </c>
      <c r="C533" s="9" t="s">
        <v>761</v>
      </c>
      <c r="D533" s="9" t="s">
        <v>419</v>
      </c>
      <c r="E533" s="9" t="s">
        <v>93</v>
      </c>
      <c r="F533" s="188">
        <v>35825</v>
      </c>
      <c r="G533" s="9" t="s">
        <v>34</v>
      </c>
      <c r="H533" s="9" t="s">
        <v>31</v>
      </c>
      <c r="I533" s="9" t="s">
        <v>157</v>
      </c>
      <c r="J533" s="9" t="s">
        <v>29</v>
      </c>
      <c r="K533" s="9">
        <v>2015</v>
      </c>
      <c r="L533" s="9" t="s">
        <v>46</v>
      </c>
      <c r="Y533" s="9" t="s">
        <v>3227</v>
      </c>
      <c r="Z533" s="9" t="s">
        <v>3228</v>
      </c>
      <c r="AA533" s="9" t="s">
        <v>1116</v>
      </c>
      <c r="AB533" s="9" t="s">
        <v>1120</v>
      </c>
    </row>
    <row r="534" spans="1:28" ht="17.25" customHeight="1" x14ac:dyDescent="0.2">
      <c r="A534" s="9">
        <v>427297</v>
      </c>
      <c r="B534" s="9" t="s">
        <v>3229</v>
      </c>
      <c r="C534" s="9" t="s">
        <v>552</v>
      </c>
      <c r="D534" s="9" t="s">
        <v>297</v>
      </c>
      <c r="E534" s="9" t="s">
        <v>93</v>
      </c>
      <c r="F534" s="188">
        <v>34040</v>
      </c>
      <c r="G534" s="9" t="s">
        <v>268</v>
      </c>
      <c r="H534" s="9" t="s">
        <v>31</v>
      </c>
      <c r="I534" s="9" t="s">
        <v>157</v>
      </c>
      <c r="J534" s="9" t="s">
        <v>32</v>
      </c>
      <c r="K534" s="9">
        <v>2011</v>
      </c>
      <c r="L534" s="9" t="s">
        <v>34</v>
      </c>
      <c r="Y534" s="9" t="s">
        <v>3230</v>
      </c>
      <c r="Z534" s="9" t="s">
        <v>1145</v>
      </c>
      <c r="AA534" s="9" t="s">
        <v>1148</v>
      </c>
      <c r="AB534" s="9" t="s">
        <v>1120</v>
      </c>
    </row>
    <row r="535" spans="1:28" ht="17.25" customHeight="1" x14ac:dyDescent="0.2">
      <c r="A535" s="9">
        <v>427298</v>
      </c>
      <c r="B535" s="9" t="s">
        <v>1077</v>
      </c>
      <c r="C535" s="9" t="s">
        <v>327</v>
      </c>
      <c r="D535" s="9" t="s">
        <v>459</v>
      </c>
      <c r="E535" s="9" t="s">
        <v>93</v>
      </c>
      <c r="F535" s="188">
        <v>32283</v>
      </c>
      <c r="G535" s="9" t="s">
        <v>3231</v>
      </c>
      <c r="H535" s="9" t="s">
        <v>31</v>
      </c>
      <c r="I535" s="9" t="s">
        <v>157</v>
      </c>
      <c r="J535" s="9" t="s">
        <v>29</v>
      </c>
      <c r="K535" s="9">
        <v>2007</v>
      </c>
      <c r="L535" s="9" t="s">
        <v>34</v>
      </c>
      <c r="Y535" s="9" t="s">
        <v>3232</v>
      </c>
      <c r="Z535" s="9" t="s">
        <v>1247</v>
      </c>
      <c r="AA535" s="9" t="s">
        <v>2073</v>
      </c>
      <c r="AB535" s="9" t="s">
        <v>3233</v>
      </c>
    </row>
    <row r="536" spans="1:28" ht="17.25" customHeight="1" x14ac:dyDescent="0.2">
      <c r="A536" s="9">
        <v>425223</v>
      </c>
      <c r="B536" s="9" t="s">
        <v>3234</v>
      </c>
      <c r="C536" s="9" t="s">
        <v>504</v>
      </c>
      <c r="D536" s="9" t="s">
        <v>3235</v>
      </c>
      <c r="E536" s="9" t="s">
        <v>92</v>
      </c>
      <c r="F536" s="188">
        <v>33862</v>
      </c>
      <c r="G536" s="9" t="s">
        <v>3236</v>
      </c>
      <c r="H536" s="9" t="s">
        <v>31</v>
      </c>
      <c r="I536" s="9" t="s">
        <v>157</v>
      </c>
      <c r="J536" s="9" t="s">
        <v>29</v>
      </c>
      <c r="K536" s="9">
        <v>2010</v>
      </c>
      <c r="L536" s="9" t="s">
        <v>46</v>
      </c>
      <c r="Y536" s="9" t="s">
        <v>3237</v>
      </c>
      <c r="Z536" s="9" t="s">
        <v>3238</v>
      </c>
      <c r="AA536" s="9" t="s">
        <v>3239</v>
      </c>
      <c r="AB536" s="9" t="s">
        <v>3240</v>
      </c>
    </row>
    <row r="537" spans="1:28" ht="17.25" customHeight="1" x14ac:dyDescent="0.2">
      <c r="A537" s="9">
        <v>423630</v>
      </c>
      <c r="B537" s="9" t="s">
        <v>3241</v>
      </c>
      <c r="C537" s="9" t="s">
        <v>467</v>
      </c>
      <c r="D537" s="9" t="s">
        <v>544</v>
      </c>
      <c r="E537" s="9" t="s">
        <v>93</v>
      </c>
      <c r="F537" s="188">
        <v>36380</v>
      </c>
      <c r="G537" s="9" t="s">
        <v>34</v>
      </c>
      <c r="H537" s="9" t="s">
        <v>31</v>
      </c>
      <c r="I537" s="9" t="s">
        <v>157</v>
      </c>
      <c r="J537" s="9" t="s">
        <v>29</v>
      </c>
      <c r="K537" s="9">
        <v>2017</v>
      </c>
      <c r="L537" s="9" t="s">
        <v>34</v>
      </c>
      <c r="Y537" s="9" t="s">
        <v>3242</v>
      </c>
      <c r="Z537" s="9" t="s">
        <v>3243</v>
      </c>
      <c r="AA537" s="9" t="s">
        <v>3244</v>
      </c>
      <c r="AB537" s="9" t="s">
        <v>1119</v>
      </c>
    </row>
    <row r="538" spans="1:28" ht="17.25" customHeight="1" x14ac:dyDescent="0.2">
      <c r="A538" s="9">
        <v>421750</v>
      </c>
      <c r="B538" s="9" t="s">
        <v>3245</v>
      </c>
      <c r="C538" s="9" t="s">
        <v>285</v>
      </c>
      <c r="D538" s="9" t="s">
        <v>3246</v>
      </c>
      <c r="E538" s="9" t="s">
        <v>92</v>
      </c>
      <c r="F538" s="188">
        <v>35490</v>
      </c>
      <c r="G538" s="9" t="s">
        <v>34</v>
      </c>
      <c r="H538" s="9" t="s">
        <v>31</v>
      </c>
      <c r="I538" s="9" t="s">
        <v>157</v>
      </c>
      <c r="J538" s="9" t="s">
        <v>29</v>
      </c>
      <c r="K538" s="9">
        <v>2015</v>
      </c>
      <c r="L538" s="9" t="s">
        <v>77</v>
      </c>
      <c r="Y538" s="9" t="s">
        <v>3247</v>
      </c>
      <c r="Z538" s="9" t="s">
        <v>1131</v>
      </c>
      <c r="AA538" s="9" t="s">
        <v>3248</v>
      </c>
      <c r="AB538" s="9" t="s">
        <v>1120</v>
      </c>
    </row>
    <row r="539" spans="1:28" ht="17.25" customHeight="1" x14ac:dyDescent="0.2">
      <c r="A539" s="9">
        <v>421740</v>
      </c>
      <c r="B539" s="9" t="s">
        <v>3249</v>
      </c>
      <c r="C539" s="9" t="s">
        <v>444</v>
      </c>
      <c r="D539" s="9" t="s">
        <v>445</v>
      </c>
      <c r="E539" s="9" t="s">
        <v>93</v>
      </c>
      <c r="F539" s="188">
        <v>33527</v>
      </c>
      <c r="G539" s="9" t="s">
        <v>446</v>
      </c>
      <c r="H539" s="9" t="s">
        <v>31</v>
      </c>
      <c r="I539" s="9" t="s">
        <v>157</v>
      </c>
      <c r="J539" s="9" t="s">
        <v>29</v>
      </c>
      <c r="K539" s="9">
        <v>2009</v>
      </c>
      <c r="L539" s="9" t="s">
        <v>46</v>
      </c>
      <c r="N539" s="9">
        <v>1253</v>
      </c>
      <c r="O539" s="188">
        <v>44609.541875000003</v>
      </c>
      <c r="P539" s="9">
        <v>18000</v>
      </c>
      <c r="Y539" s="9" t="s">
        <v>3250</v>
      </c>
      <c r="Z539" s="9" t="s">
        <v>3251</v>
      </c>
      <c r="AA539" s="9" t="s">
        <v>3252</v>
      </c>
      <c r="AB539" s="9" t="s">
        <v>3253</v>
      </c>
    </row>
    <row r="540" spans="1:28" ht="17.25" customHeight="1" x14ac:dyDescent="0.2">
      <c r="A540" s="9">
        <v>421736</v>
      </c>
      <c r="B540" s="9" t="s">
        <v>3254</v>
      </c>
      <c r="C540" s="9" t="s">
        <v>3255</v>
      </c>
      <c r="D540" s="9" t="s">
        <v>373</v>
      </c>
      <c r="E540" s="9" t="s">
        <v>93</v>
      </c>
      <c r="F540" s="188">
        <v>35709</v>
      </c>
      <c r="G540" s="9" t="s">
        <v>34</v>
      </c>
      <c r="H540" s="9" t="s">
        <v>31</v>
      </c>
      <c r="I540" s="9" t="s">
        <v>157</v>
      </c>
      <c r="J540" s="9" t="s">
        <v>32</v>
      </c>
      <c r="K540" s="9">
        <v>2016</v>
      </c>
      <c r="L540" s="9" t="s">
        <v>34</v>
      </c>
      <c r="Y540" s="9" t="s">
        <v>3256</v>
      </c>
      <c r="Z540" s="9" t="s">
        <v>3257</v>
      </c>
      <c r="AA540" s="9" t="s">
        <v>1314</v>
      </c>
      <c r="AB540" s="9" t="s">
        <v>1100</v>
      </c>
    </row>
    <row r="541" spans="1:28" ht="17.25" customHeight="1" x14ac:dyDescent="0.2">
      <c r="A541" s="9">
        <v>423593</v>
      </c>
      <c r="B541" s="9" t="s">
        <v>3258</v>
      </c>
      <c r="C541" s="9" t="s">
        <v>432</v>
      </c>
      <c r="D541" s="9" t="s">
        <v>324</v>
      </c>
      <c r="E541" s="9" t="s">
        <v>93</v>
      </c>
      <c r="F541" s="188">
        <v>36008</v>
      </c>
      <c r="G541" s="9" t="s">
        <v>34</v>
      </c>
      <c r="H541" s="9" t="s">
        <v>31</v>
      </c>
      <c r="I541" s="9" t="s">
        <v>157</v>
      </c>
      <c r="J541" s="9" t="s">
        <v>32</v>
      </c>
      <c r="K541" s="9">
        <v>2017</v>
      </c>
      <c r="L541" s="9" t="s">
        <v>34</v>
      </c>
      <c r="Y541" s="9" t="s">
        <v>3259</v>
      </c>
      <c r="Z541" s="9" t="s">
        <v>1264</v>
      </c>
      <c r="AA541" s="9" t="s">
        <v>1109</v>
      </c>
      <c r="AB541" s="9" t="s">
        <v>1098</v>
      </c>
    </row>
    <row r="542" spans="1:28" ht="17.25" customHeight="1" x14ac:dyDescent="0.2">
      <c r="A542" s="9">
        <v>426589</v>
      </c>
      <c r="B542" s="9" t="s">
        <v>3260</v>
      </c>
      <c r="C542" s="9" t="s">
        <v>3261</v>
      </c>
      <c r="D542" s="9" t="s">
        <v>484</v>
      </c>
      <c r="E542" s="9" t="s">
        <v>93</v>
      </c>
      <c r="F542" s="188">
        <v>36347</v>
      </c>
      <c r="G542" s="9" t="s">
        <v>34</v>
      </c>
      <c r="H542" s="9" t="s">
        <v>31</v>
      </c>
      <c r="I542" s="9" t="s">
        <v>157</v>
      </c>
      <c r="J542" s="9" t="s">
        <v>29</v>
      </c>
      <c r="K542" s="9">
        <v>2017</v>
      </c>
      <c r="L542" s="9" t="s">
        <v>89</v>
      </c>
      <c r="N542" s="9">
        <v>831</v>
      </c>
      <c r="O542" s="188">
        <v>44595.535601851851</v>
      </c>
      <c r="P542" s="9">
        <v>14000</v>
      </c>
      <c r="Y542" s="9" t="s">
        <v>3262</v>
      </c>
      <c r="Z542" s="9" t="s">
        <v>3263</v>
      </c>
      <c r="AA542" s="9" t="s">
        <v>2879</v>
      </c>
      <c r="AB542" s="9" t="s">
        <v>1120</v>
      </c>
    </row>
    <row r="543" spans="1:28" ht="17.25" customHeight="1" x14ac:dyDescent="0.2">
      <c r="A543" s="9">
        <v>426586</v>
      </c>
      <c r="B543" s="9" t="s">
        <v>3264</v>
      </c>
      <c r="C543" s="9" t="s">
        <v>405</v>
      </c>
      <c r="D543" s="9" t="s">
        <v>829</v>
      </c>
      <c r="E543" s="9" t="s">
        <v>93</v>
      </c>
      <c r="F543" s="188">
        <v>35065</v>
      </c>
      <c r="G543" s="9" t="s">
        <v>34</v>
      </c>
      <c r="H543" s="9" t="s">
        <v>31</v>
      </c>
      <c r="I543" s="9" t="s">
        <v>157</v>
      </c>
      <c r="J543" s="9" t="s">
        <v>29</v>
      </c>
      <c r="K543" s="9">
        <v>2015</v>
      </c>
      <c r="L543" s="9" t="s">
        <v>86</v>
      </c>
      <c r="Y543" s="9" t="s">
        <v>3265</v>
      </c>
      <c r="Z543" s="9" t="s">
        <v>1295</v>
      </c>
      <c r="AA543" s="9" t="s">
        <v>3266</v>
      </c>
      <c r="AB543" s="9" t="s">
        <v>1120</v>
      </c>
    </row>
    <row r="544" spans="1:28" ht="17.25" customHeight="1" x14ac:dyDescent="0.2">
      <c r="A544" s="9">
        <v>425251</v>
      </c>
      <c r="B544" s="9" t="s">
        <v>3267</v>
      </c>
      <c r="C544" s="9" t="s">
        <v>1091</v>
      </c>
      <c r="D544" s="9" t="s">
        <v>272</v>
      </c>
      <c r="E544" s="9" t="s">
        <v>92</v>
      </c>
      <c r="F544" s="188">
        <v>34763</v>
      </c>
      <c r="G544" s="9" t="s">
        <v>34</v>
      </c>
      <c r="H544" s="9" t="s">
        <v>31</v>
      </c>
      <c r="I544" s="9" t="s">
        <v>157</v>
      </c>
      <c r="J544" s="9" t="s">
        <v>32</v>
      </c>
      <c r="K544" s="9">
        <v>2013</v>
      </c>
      <c r="L544" s="9" t="s">
        <v>34</v>
      </c>
      <c r="Y544" s="9" t="s">
        <v>3268</v>
      </c>
      <c r="Z544" s="9" t="s">
        <v>3269</v>
      </c>
      <c r="AA544" s="9" t="s">
        <v>1249</v>
      </c>
      <c r="AB544" s="9" t="s">
        <v>1090</v>
      </c>
    </row>
    <row r="545" spans="1:28" ht="17.25" customHeight="1" x14ac:dyDescent="0.2">
      <c r="A545" s="9">
        <v>426610</v>
      </c>
      <c r="B545" s="9" t="s">
        <v>3270</v>
      </c>
      <c r="C545" s="9" t="s">
        <v>628</v>
      </c>
      <c r="D545" s="9" t="s">
        <v>352</v>
      </c>
      <c r="E545" s="9" t="s">
        <v>93</v>
      </c>
      <c r="F545" s="188" t="s">
        <v>3271</v>
      </c>
      <c r="G545" s="9" t="s">
        <v>34</v>
      </c>
      <c r="H545" s="9" t="s">
        <v>31</v>
      </c>
      <c r="I545" s="9" t="s">
        <v>157</v>
      </c>
      <c r="J545" s="9" t="s">
        <v>29</v>
      </c>
      <c r="K545" s="9">
        <v>2013</v>
      </c>
      <c r="L545" s="9" t="s">
        <v>34</v>
      </c>
      <c r="Y545" s="9" t="s">
        <v>3272</v>
      </c>
      <c r="Z545" s="9" t="s">
        <v>3273</v>
      </c>
      <c r="AA545" s="9" t="s">
        <v>3274</v>
      </c>
      <c r="AB545" s="9" t="s">
        <v>1090</v>
      </c>
    </row>
    <row r="546" spans="1:28" ht="17.25" customHeight="1" x14ac:dyDescent="0.2">
      <c r="A546" s="9">
        <v>427928</v>
      </c>
      <c r="B546" s="9" t="s">
        <v>3275</v>
      </c>
      <c r="C546" s="9" t="s">
        <v>307</v>
      </c>
      <c r="D546" s="9" t="s">
        <v>328</v>
      </c>
      <c r="E546" s="9" t="s">
        <v>93</v>
      </c>
      <c r="F546" s="188">
        <v>36919</v>
      </c>
      <c r="G546" s="9" t="s">
        <v>56</v>
      </c>
      <c r="H546" s="9" t="s">
        <v>494</v>
      </c>
      <c r="I546" s="9" t="s">
        <v>157</v>
      </c>
      <c r="J546" s="9" t="s">
        <v>29</v>
      </c>
      <c r="K546" s="9" t="s">
        <v>1087</v>
      </c>
      <c r="L546" s="9" t="s">
        <v>46</v>
      </c>
      <c r="Y546" s="9" t="s">
        <v>3276</v>
      </c>
      <c r="Z546" s="9" t="s">
        <v>1130</v>
      </c>
      <c r="AA546" s="9" t="s">
        <v>1242</v>
      </c>
      <c r="AB546" s="9" t="s">
        <v>1090</v>
      </c>
    </row>
    <row r="547" spans="1:28" ht="17.25" customHeight="1" x14ac:dyDescent="0.2">
      <c r="A547" s="9">
        <v>426606</v>
      </c>
      <c r="B547" s="9" t="s">
        <v>3277</v>
      </c>
      <c r="C547" s="9" t="s">
        <v>559</v>
      </c>
      <c r="D547" s="9" t="s">
        <v>461</v>
      </c>
      <c r="E547" s="9" t="s">
        <v>93</v>
      </c>
      <c r="F547" s="188">
        <v>36526</v>
      </c>
      <c r="G547" s="9" t="s">
        <v>74</v>
      </c>
      <c r="H547" s="9" t="s">
        <v>31</v>
      </c>
      <c r="I547" s="9" t="s">
        <v>157</v>
      </c>
      <c r="J547" s="9" t="s">
        <v>32</v>
      </c>
      <c r="K547" s="9" t="s">
        <v>458</v>
      </c>
      <c r="L547" s="9" t="s">
        <v>34</v>
      </c>
      <c r="Y547" s="9" t="s">
        <v>3278</v>
      </c>
      <c r="Z547" s="9" t="s">
        <v>3279</v>
      </c>
      <c r="AA547" s="9" t="s">
        <v>3280</v>
      </c>
      <c r="AB547" s="9" t="s">
        <v>3281</v>
      </c>
    </row>
    <row r="548" spans="1:28" ht="17.25" customHeight="1" x14ac:dyDescent="0.2">
      <c r="A548" s="9">
        <v>423631</v>
      </c>
      <c r="B548" s="9" t="s">
        <v>3282</v>
      </c>
      <c r="C548" s="9" t="s">
        <v>959</v>
      </c>
      <c r="D548" s="9" t="s">
        <v>788</v>
      </c>
      <c r="E548" s="9" t="s">
        <v>93</v>
      </c>
      <c r="F548" s="188">
        <v>36380</v>
      </c>
      <c r="G548" s="9" t="s">
        <v>34</v>
      </c>
      <c r="H548" s="9" t="s">
        <v>31</v>
      </c>
      <c r="I548" s="9" t="s">
        <v>157</v>
      </c>
      <c r="J548" s="9" t="s">
        <v>32</v>
      </c>
      <c r="K548" s="9">
        <v>2017</v>
      </c>
      <c r="L548" s="9" t="s">
        <v>34</v>
      </c>
      <c r="Y548" s="9" t="s">
        <v>3283</v>
      </c>
      <c r="Z548" s="9" t="s">
        <v>3284</v>
      </c>
      <c r="AA548" s="9" t="s">
        <v>3285</v>
      </c>
      <c r="AB548" s="9" t="s">
        <v>1238</v>
      </c>
    </row>
    <row r="549" spans="1:28" ht="17.25" customHeight="1" x14ac:dyDescent="0.2">
      <c r="A549" s="9">
        <v>425258</v>
      </c>
      <c r="B549" s="9" t="s">
        <v>3286</v>
      </c>
      <c r="C549" s="9" t="s">
        <v>266</v>
      </c>
      <c r="D549" s="9" t="s">
        <v>960</v>
      </c>
      <c r="E549" s="9" t="s">
        <v>92</v>
      </c>
      <c r="F549" s="188">
        <v>35744</v>
      </c>
      <c r="G549" s="9" t="s">
        <v>46</v>
      </c>
      <c r="H549" s="9" t="s">
        <v>31</v>
      </c>
      <c r="I549" s="9" t="s">
        <v>157</v>
      </c>
      <c r="J549" s="9" t="s">
        <v>32</v>
      </c>
      <c r="K549" s="9">
        <v>2015</v>
      </c>
      <c r="L549" s="9" t="s">
        <v>46</v>
      </c>
      <c r="Y549" s="9" t="s">
        <v>3287</v>
      </c>
      <c r="Z549" s="9" t="s">
        <v>1135</v>
      </c>
      <c r="AA549" s="9" t="s">
        <v>3288</v>
      </c>
      <c r="AB549" s="9" t="s">
        <v>1090</v>
      </c>
    </row>
    <row r="550" spans="1:28" ht="17.25" customHeight="1" x14ac:dyDescent="0.2">
      <c r="A550" s="9">
        <v>419997</v>
      </c>
      <c r="B550" s="9" t="s">
        <v>3289</v>
      </c>
      <c r="C550" s="9" t="s">
        <v>391</v>
      </c>
      <c r="D550" s="9" t="s">
        <v>818</v>
      </c>
      <c r="E550" s="9" t="s">
        <v>93</v>
      </c>
      <c r="F550" s="188">
        <v>32404</v>
      </c>
      <c r="G550" s="9" t="s">
        <v>34</v>
      </c>
      <c r="H550" s="9" t="s">
        <v>31</v>
      </c>
      <c r="I550" s="9" t="s">
        <v>157</v>
      </c>
      <c r="J550" s="9" t="s">
        <v>32</v>
      </c>
      <c r="K550" s="9">
        <v>2007</v>
      </c>
      <c r="L550" s="9" t="s">
        <v>46</v>
      </c>
      <c r="Y550" s="9" t="s">
        <v>3290</v>
      </c>
      <c r="Z550" s="9" t="s">
        <v>1110</v>
      </c>
      <c r="AA550" s="9" t="s">
        <v>2704</v>
      </c>
      <c r="AB550" s="9" t="s">
        <v>1120</v>
      </c>
    </row>
    <row r="551" spans="1:28" ht="17.25" customHeight="1" x14ac:dyDescent="0.2">
      <c r="A551" s="9">
        <v>421762</v>
      </c>
      <c r="B551" s="9" t="s">
        <v>3291</v>
      </c>
      <c r="C551" s="9" t="s">
        <v>380</v>
      </c>
      <c r="D551" s="9" t="s">
        <v>699</v>
      </c>
      <c r="E551" s="9" t="s">
        <v>93</v>
      </c>
      <c r="F551" s="188">
        <v>34824</v>
      </c>
      <c r="G551" s="9" t="s">
        <v>34</v>
      </c>
      <c r="H551" s="9" t="s">
        <v>31</v>
      </c>
      <c r="I551" s="9" t="s">
        <v>157</v>
      </c>
      <c r="J551" s="9" t="s">
        <v>29</v>
      </c>
      <c r="K551" s="9">
        <v>2016</v>
      </c>
      <c r="L551" s="9" t="s">
        <v>46</v>
      </c>
      <c r="X551" s="9" t="s">
        <v>517</v>
      </c>
      <c r="Y551" s="9" t="s">
        <v>3292</v>
      </c>
      <c r="Z551" s="9" t="s">
        <v>1331</v>
      </c>
      <c r="AA551" s="9" t="s">
        <v>3293</v>
      </c>
      <c r="AB551" s="9" t="s">
        <v>1120</v>
      </c>
    </row>
    <row r="552" spans="1:28" ht="17.25" customHeight="1" x14ac:dyDescent="0.2">
      <c r="A552" s="9">
        <v>426617</v>
      </c>
      <c r="B552" s="9" t="s">
        <v>3294</v>
      </c>
      <c r="C552" s="9" t="s">
        <v>2174</v>
      </c>
      <c r="D552" s="9" t="s">
        <v>386</v>
      </c>
      <c r="E552" s="9" t="s">
        <v>93</v>
      </c>
      <c r="F552" s="188">
        <v>35431</v>
      </c>
      <c r="G552" s="9" t="s">
        <v>34</v>
      </c>
      <c r="H552" s="9" t="s">
        <v>31</v>
      </c>
      <c r="I552" s="9" t="s">
        <v>157</v>
      </c>
      <c r="J552" s="9" t="s">
        <v>29</v>
      </c>
      <c r="K552" s="9">
        <v>2014</v>
      </c>
      <c r="L552" s="9" t="s">
        <v>46</v>
      </c>
      <c r="Y552" s="9" t="s">
        <v>3295</v>
      </c>
      <c r="Z552" s="9" t="s">
        <v>3296</v>
      </c>
      <c r="AA552" s="9" t="s">
        <v>1208</v>
      </c>
      <c r="AB552" s="9" t="s">
        <v>1120</v>
      </c>
    </row>
    <row r="553" spans="1:28" ht="17.25" customHeight="1" x14ac:dyDescent="0.2">
      <c r="A553" s="9">
        <v>427539</v>
      </c>
      <c r="B553" s="9" t="s">
        <v>3297</v>
      </c>
      <c r="C553" s="9" t="s">
        <v>307</v>
      </c>
      <c r="D553" s="9" t="s">
        <v>482</v>
      </c>
      <c r="E553" s="9" t="s">
        <v>92</v>
      </c>
      <c r="F553" s="188">
        <v>36892</v>
      </c>
      <c r="G553" s="9" t="s">
        <v>34</v>
      </c>
      <c r="H553" s="9" t="s">
        <v>31</v>
      </c>
      <c r="I553" s="9" t="s">
        <v>157</v>
      </c>
      <c r="J553" s="9" t="s">
        <v>32</v>
      </c>
      <c r="K553" s="9">
        <v>2018</v>
      </c>
      <c r="L553" s="9" t="s">
        <v>34</v>
      </c>
      <c r="Y553" s="9" t="s">
        <v>3298</v>
      </c>
      <c r="Z553" s="9" t="s">
        <v>1126</v>
      </c>
      <c r="AA553" s="9" t="s">
        <v>3299</v>
      </c>
      <c r="AB553" s="9" t="s">
        <v>1120</v>
      </c>
    </row>
    <row r="554" spans="1:28" ht="17.25" customHeight="1" x14ac:dyDescent="0.2">
      <c r="A554" s="9">
        <v>421721</v>
      </c>
      <c r="B554" s="9" t="s">
        <v>3300</v>
      </c>
      <c r="C554" s="9" t="s">
        <v>450</v>
      </c>
      <c r="D554" s="9" t="s">
        <v>983</v>
      </c>
      <c r="E554" s="9" t="s">
        <v>93</v>
      </c>
      <c r="F554" s="188">
        <v>36149</v>
      </c>
      <c r="G554" s="9" t="s">
        <v>471</v>
      </c>
      <c r="H554" s="9" t="s">
        <v>31</v>
      </c>
      <c r="I554" s="9" t="s">
        <v>157</v>
      </c>
      <c r="J554" s="9" t="s">
        <v>32</v>
      </c>
      <c r="K554" s="9">
        <v>2016</v>
      </c>
      <c r="L554" s="9" t="s">
        <v>46</v>
      </c>
      <c r="Y554" s="9" t="s">
        <v>3301</v>
      </c>
      <c r="Z554" s="9" t="s">
        <v>3302</v>
      </c>
      <c r="AA554" s="9" t="s">
        <v>3303</v>
      </c>
      <c r="AB554" s="9" t="s">
        <v>3030</v>
      </c>
    </row>
    <row r="555" spans="1:28" ht="17.25" customHeight="1" x14ac:dyDescent="0.2">
      <c r="A555" s="9">
        <v>421727</v>
      </c>
      <c r="B555" s="9" t="s">
        <v>3304</v>
      </c>
      <c r="C555" s="9" t="s">
        <v>885</v>
      </c>
      <c r="D555" s="9" t="s">
        <v>635</v>
      </c>
      <c r="E555" s="9" t="s">
        <v>93</v>
      </c>
      <c r="F555" s="188">
        <v>34056</v>
      </c>
      <c r="G555" s="9" t="s">
        <v>34</v>
      </c>
      <c r="H555" s="9" t="s">
        <v>31</v>
      </c>
      <c r="I555" s="9" t="s">
        <v>157</v>
      </c>
      <c r="J555" s="9" t="s">
        <v>29</v>
      </c>
      <c r="K555" s="9">
        <v>2010</v>
      </c>
      <c r="L555" s="9" t="s">
        <v>34</v>
      </c>
      <c r="Y555" s="9" t="s">
        <v>3305</v>
      </c>
      <c r="Z555" s="9" t="s">
        <v>3306</v>
      </c>
      <c r="AA555" s="9" t="s">
        <v>3307</v>
      </c>
      <c r="AB555" s="9" t="s">
        <v>1111</v>
      </c>
    </row>
    <row r="556" spans="1:28" ht="17.25" customHeight="1" x14ac:dyDescent="0.2">
      <c r="A556" s="9">
        <v>423602</v>
      </c>
      <c r="B556" s="9" t="s">
        <v>3308</v>
      </c>
      <c r="C556" s="9" t="s">
        <v>495</v>
      </c>
      <c r="D556" s="9" t="s">
        <v>3309</v>
      </c>
      <c r="E556" s="9" t="s">
        <v>93</v>
      </c>
      <c r="F556" s="188">
        <v>36166</v>
      </c>
      <c r="G556" s="9" t="s">
        <v>34</v>
      </c>
      <c r="H556" s="9" t="s">
        <v>31</v>
      </c>
      <c r="I556" s="9" t="s">
        <v>157</v>
      </c>
      <c r="J556" s="9" t="s">
        <v>32</v>
      </c>
      <c r="K556" s="9">
        <v>2017</v>
      </c>
      <c r="L556" s="9" t="s">
        <v>34</v>
      </c>
      <c r="Y556" s="9" t="s">
        <v>3310</v>
      </c>
      <c r="Z556" s="9" t="s">
        <v>3311</v>
      </c>
      <c r="AA556" s="9" t="s">
        <v>1150</v>
      </c>
      <c r="AB556" s="9" t="s">
        <v>1090</v>
      </c>
    </row>
    <row r="557" spans="1:28" ht="17.25" customHeight="1" x14ac:dyDescent="0.2">
      <c r="A557" s="9">
        <v>427529</v>
      </c>
      <c r="B557" s="9" t="s">
        <v>3312</v>
      </c>
      <c r="C557" s="9" t="s">
        <v>630</v>
      </c>
      <c r="D557" s="9" t="s">
        <v>591</v>
      </c>
      <c r="E557" s="9" t="s">
        <v>283</v>
      </c>
      <c r="F557" s="188">
        <v>36760</v>
      </c>
      <c r="G557" s="9" t="s">
        <v>34</v>
      </c>
      <c r="H557" s="9" t="s">
        <v>31</v>
      </c>
      <c r="I557" s="9" t="s">
        <v>157</v>
      </c>
      <c r="J557" s="9" t="s">
        <v>29</v>
      </c>
      <c r="K557" s="9">
        <v>2018</v>
      </c>
      <c r="L557" s="9" t="s">
        <v>34</v>
      </c>
      <c r="Y557" s="9" t="s">
        <v>3313</v>
      </c>
      <c r="Z557" s="9" t="s">
        <v>3314</v>
      </c>
      <c r="AA557" s="9" t="s">
        <v>1332</v>
      </c>
      <c r="AB557" s="9" t="s">
        <v>1100</v>
      </c>
    </row>
    <row r="558" spans="1:28" ht="17.25" customHeight="1" x14ac:dyDescent="0.2">
      <c r="A558" s="9">
        <v>427526</v>
      </c>
      <c r="B558" s="9" t="s">
        <v>3315</v>
      </c>
      <c r="C558" s="9" t="s">
        <v>285</v>
      </c>
      <c r="D558" s="9" t="s">
        <v>637</v>
      </c>
      <c r="E558" s="9" t="s">
        <v>93</v>
      </c>
      <c r="F558" s="188">
        <v>36207</v>
      </c>
      <c r="G558" s="9" t="s">
        <v>34</v>
      </c>
      <c r="H558" s="9" t="s">
        <v>31</v>
      </c>
      <c r="I558" s="9" t="s">
        <v>157</v>
      </c>
      <c r="J558" s="9" t="s">
        <v>32</v>
      </c>
      <c r="K558" s="9">
        <v>2018</v>
      </c>
      <c r="L558" s="9" t="s">
        <v>34</v>
      </c>
      <c r="Y558" s="9" t="s">
        <v>3316</v>
      </c>
      <c r="Z558" s="9" t="s">
        <v>1222</v>
      </c>
      <c r="AA558" s="9" t="s">
        <v>3317</v>
      </c>
      <c r="AB558" s="9" t="s">
        <v>1120</v>
      </c>
    </row>
    <row r="559" spans="1:28" ht="17.25" customHeight="1" x14ac:dyDescent="0.2">
      <c r="A559" s="9">
        <v>421731</v>
      </c>
      <c r="B559" s="9" t="s">
        <v>3318</v>
      </c>
      <c r="C559" s="9" t="s">
        <v>782</v>
      </c>
      <c r="D559" s="9" t="s">
        <v>280</v>
      </c>
      <c r="E559" s="9" t="s">
        <v>93</v>
      </c>
      <c r="F559" s="188">
        <v>34712</v>
      </c>
      <c r="G559" s="9" t="s">
        <v>34</v>
      </c>
      <c r="H559" s="9" t="s">
        <v>31</v>
      </c>
      <c r="I559" s="9" t="s">
        <v>157</v>
      </c>
      <c r="J559" s="9" t="s">
        <v>32</v>
      </c>
      <c r="K559" s="9">
        <v>2012</v>
      </c>
      <c r="L559" s="9" t="s">
        <v>34</v>
      </c>
      <c r="Y559" s="9" t="s">
        <v>3319</v>
      </c>
      <c r="Z559" s="9" t="s">
        <v>3320</v>
      </c>
      <c r="AA559" s="9" t="s">
        <v>1156</v>
      </c>
      <c r="AB559" s="9" t="s">
        <v>1120</v>
      </c>
    </row>
    <row r="560" spans="1:28" ht="17.25" customHeight="1" x14ac:dyDescent="0.2">
      <c r="A560" s="9">
        <v>423755</v>
      </c>
      <c r="B560" s="9" t="s">
        <v>3321</v>
      </c>
      <c r="C560" s="9" t="s">
        <v>1693</v>
      </c>
      <c r="D560" s="9" t="s">
        <v>591</v>
      </c>
      <c r="E560" s="9" t="s">
        <v>92</v>
      </c>
      <c r="F560" s="188">
        <v>36373</v>
      </c>
      <c r="G560" s="9" t="s">
        <v>34</v>
      </c>
      <c r="H560" s="9" t="s">
        <v>31</v>
      </c>
      <c r="I560" s="9" t="s">
        <v>157</v>
      </c>
      <c r="J560" s="9" t="s">
        <v>32</v>
      </c>
      <c r="K560" s="9">
        <v>2017</v>
      </c>
      <c r="L560" s="9" t="s">
        <v>46</v>
      </c>
      <c r="Y560" s="9" t="s">
        <v>3322</v>
      </c>
      <c r="Z560" s="9" t="s">
        <v>3323</v>
      </c>
      <c r="AA560" s="9" t="s">
        <v>3324</v>
      </c>
      <c r="AB560" s="9" t="s">
        <v>1119</v>
      </c>
    </row>
    <row r="561" spans="1:28" ht="17.25" customHeight="1" x14ac:dyDescent="0.2">
      <c r="A561" s="9">
        <v>426908</v>
      </c>
      <c r="B561" s="9" t="s">
        <v>3325</v>
      </c>
      <c r="C561" s="9" t="s">
        <v>285</v>
      </c>
      <c r="D561" s="9" t="s">
        <v>337</v>
      </c>
      <c r="E561" s="9" t="s">
        <v>93</v>
      </c>
      <c r="F561" s="188" t="s">
        <v>3326</v>
      </c>
      <c r="G561" s="9" t="s">
        <v>1034</v>
      </c>
      <c r="H561" s="9" t="s">
        <v>31</v>
      </c>
      <c r="I561" s="9" t="s">
        <v>157</v>
      </c>
      <c r="J561" s="9" t="s">
        <v>32</v>
      </c>
      <c r="K561" s="9">
        <v>2001</v>
      </c>
      <c r="L561" s="9" t="s">
        <v>34</v>
      </c>
      <c r="Y561" s="9" t="s">
        <v>3327</v>
      </c>
      <c r="Z561" s="9" t="s">
        <v>1122</v>
      </c>
      <c r="AA561" s="9" t="s">
        <v>1263</v>
      </c>
      <c r="AB561" s="9" t="s">
        <v>1102</v>
      </c>
    </row>
    <row r="562" spans="1:28" ht="17.25" customHeight="1" x14ac:dyDescent="0.2">
      <c r="A562" s="9">
        <v>427661</v>
      </c>
      <c r="B562" s="9" t="s">
        <v>3328</v>
      </c>
      <c r="C562" s="9" t="s">
        <v>305</v>
      </c>
      <c r="D562" s="9" t="s">
        <v>496</v>
      </c>
      <c r="E562" s="9" t="s">
        <v>93</v>
      </c>
      <c r="H562" s="9" t="s">
        <v>31</v>
      </c>
      <c r="I562" s="9" t="s">
        <v>157</v>
      </c>
      <c r="J562" s="9" t="s">
        <v>29</v>
      </c>
      <c r="K562" s="9">
        <v>2001</v>
      </c>
      <c r="L562" s="9" t="s">
        <v>63</v>
      </c>
      <c r="Y562" s="9" t="s">
        <v>3329</v>
      </c>
      <c r="Z562" s="9" t="s">
        <v>1178</v>
      </c>
      <c r="AA562" s="9" t="s">
        <v>3330</v>
      </c>
      <c r="AB562" s="9" t="s">
        <v>3331</v>
      </c>
    </row>
    <row r="563" spans="1:28" ht="17.25" customHeight="1" x14ac:dyDescent="0.2">
      <c r="A563" s="9">
        <v>427554</v>
      </c>
      <c r="B563" s="9" t="s">
        <v>3332</v>
      </c>
      <c r="C563" s="9" t="s">
        <v>709</v>
      </c>
      <c r="D563" s="9" t="s">
        <v>296</v>
      </c>
      <c r="E563" s="9" t="s">
        <v>92</v>
      </c>
      <c r="F563" s="188">
        <v>36911</v>
      </c>
      <c r="G563" s="9" t="s">
        <v>34</v>
      </c>
      <c r="H563" s="9" t="s">
        <v>31</v>
      </c>
      <c r="I563" s="9" t="s">
        <v>157</v>
      </c>
      <c r="J563" s="9" t="s">
        <v>29</v>
      </c>
      <c r="K563" s="9">
        <v>2018</v>
      </c>
      <c r="L563" s="9" t="s">
        <v>34</v>
      </c>
      <c r="Y563" s="9" t="s">
        <v>3333</v>
      </c>
      <c r="Z563" s="9" t="s">
        <v>2091</v>
      </c>
      <c r="AA563" s="9" t="s">
        <v>3334</v>
      </c>
      <c r="AB563" s="9" t="s">
        <v>1090</v>
      </c>
    </row>
    <row r="564" spans="1:28" ht="17.25" customHeight="1" x14ac:dyDescent="0.2">
      <c r="A564" s="9">
        <v>420011</v>
      </c>
      <c r="B564" s="9" t="s">
        <v>3335</v>
      </c>
      <c r="C564" s="9" t="s">
        <v>404</v>
      </c>
      <c r="D564" s="9" t="s">
        <v>682</v>
      </c>
      <c r="E564" s="9" t="s">
        <v>92</v>
      </c>
      <c r="F564" s="188">
        <v>34335</v>
      </c>
      <c r="H564" s="9" t="s">
        <v>35</v>
      </c>
      <c r="I564" s="9" t="s">
        <v>157</v>
      </c>
      <c r="J564" s="9" t="s">
        <v>29</v>
      </c>
      <c r="K564" s="9">
        <v>2013</v>
      </c>
      <c r="L564" s="9" t="s">
        <v>34</v>
      </c>
      <c r="Y564" s="9" t="s">
        <v>3336</v>
      </c>
      <c r="Z564" s="9" t="s">
        <v>1232</v>
      </c>
      <c r="AA564" s="9" t="s">
        <v>3337</v>
      </c>
      <c r="AB564" s="9" t="s">
        <v>1102</v>
      </c>
    </row>
    <row r="565" spans="1:28" ht="17.25" customHeight="1" x14ac:dyDescent="0.2">
      <c r="A565" s="9">
        <v>417520</v>
      </c>
      <c r="B565" s="9" t="s">
        <v>3338</v>
      </c>
      <c r="C565" s="9" t="s">
        <v>795</v>
      </c>
      <c r="D565" s="9" t="s">
        <v>630</v>
      </c>
      <c r="E565" s="9" t="s">
        <v>92</v>
      </c>
      <c r="F565" s="188">
        <v>31712</v>
      </c>
      <c r="G565" s="9" t="s">
        <v>34</v>
      </c>
      <c r="H565" s="9" t="s">
        <v>31</v>
      </c>
      <c r="I565" s="9" t="s">
        <v>157</v>
      </c>
      <c r="J565" s="9" t="s">
        <v>29</v>
      </c>
      <c r="K565" s="9">
        <v>2006</v>
      </c>
      <c r="L565" s="9" t="s">
        <v>34</v>
      </c>
      <c r="Y565" s="9" t="s">
        <v>3339</v>
      </c>
      <c r="Z565" s="9" t="s">
        <v>3340</v>
      </c>
      <c r="AA565" s="9" t="s">
        <v>2903</v>
      </c>
      <c r="AB565" s="9" t="s">
        <v>1098</v>
      </c>
    </row>
    <row r="566" spans="1:28" ht="17.25" customHeight="1" x14ac:dyDescent="0.2">
      <c r="A566" s="9">
        <v>423905</v>
      </c>
      <c r="B566" s="9" t="s">
        <v>1017</v>
      </c>
      <c r="C566" s="9" t="s">
        <v>266</v>
      </c>
      <c r="D566" s="9" t="s">
        <v>816</v>
      </c>
      <c r="E566" s="9" t="s">
        <v>92</v>
      </c>
      <c r="F566" s="188">
        <v>36298</v>
      </c>
      <c r="G566" s="9" t="s">
        <v>34</v>
      </c>
      <c r="H566" s="9" t="s">
        <v>31</v>
      </c>
      <c r="I566" s="9" t="s">
        <v>157</v>
      </c>
      <c r="J566" s="9" t="s">
        <v>29</v>
      </c>
      <c r="K566" s="9">
        <v>2016</v>
      </c>
      <c r="L566" s="9" t="s">
        <v>34</v>
      </c>
      <c r="Y566" s="9" t="s">
        <v>3341</v>
      </c>
      <c r="Z566" s="9" t="s">
        <v>3342</v>
      </c>
      <c r="AA566" s="9" t="s">
        <v>3343</v>
      </c>
      <c r="AB566" s="9" t="s">
        <v>1119</v>
      </c>
    </row>
    <row r="567" spans="1:28" ht="17.25" customHeight="1" x14ac:dyDescent="0.2">
      <c r="A567" s="9">
        <v>423909</v>
      </c>
      <c r="B567" s="9" t="s">
        <v>3344</v>
      </c>
      <c r="C567" s="9" t="s">
        <v>266</v>
      </c>
      <c r="D567" s="9" t="s">
        <v>702</v>
      </c>
      <c r="E567" s="9" t="s">
        <v>92</v>
      </c>
      <c r="F567" s="188">
        <v>36449</v>
      </c>
      <c r="G567" s="9" t="s">
        <v>551</v>
      </c>
      <c r="H567" s="9" t="s">
        <v>31</v>
      </c>
      <c r="I567" s="9" t="s">
        <v>157</v>
      </c>
      <c r="J567" s="9" t="s">
        <v>32</v>
      </c>
      <c r="K567" s="9">
        <v>2017</v>
      </c>
      <c r="L567" s="9" t="s">
        <v>46</v>
      </c>
      <c r="Y567" s="9" t="s">
        <v>3345</v>
      </c>
      <c r="Z567" s="9" t="s">
        <v>2006</v>
      </c>
      <c r="AA567" s="9" t="s">
        <v>3346</v>
      </c>
      <c r="AB567" s="9" t="s">
        <v>3347</v>
      </c>
    </row>
    <row r="568" spans="1:28" ht="17.25" customHeight="1" x14ac:dyDescent="0.2">
      <c r="A568" s="9">
        <v>426805</v>
      </c>
      <c r="B568" s="9" t="s">
        <v>3348</v>
      </c>
      <c r="C568" s="9" t="s">
        <v>584</v>
      </c>
      <c r="D568" s="9" t="s">
        <v>3349</v>
      </c>
      <c r="E568" s="9" t="s">
        <v>92</v>
      </c>
      <c r="F568" s="188">
        <v>35982</v>
      </c>
      <c r="G568" s="9" t="s">
        <v>268</v>
      </c>
      <c r="H568" s="9" t="s">
        <v>31</v>
      </c>
      <c r="I568" s="9" t="s">
        <v>157</v>
      </c>
      <c r="J568" s="9" t="s">
        <v>32</v>
      </c>
      <c r="K568" s="9">
        <v>2017</v>
      </c>
      <c r="L568" s="9" t="s">
        <v>34</v>
      </c>
      <c r="Y568" s="9" t="s">
        <v>3350</v>
      </c>
      <c r="Z568" s="9" t="s">
        <v>3351</v>
      </c>
      <c r="AA568" s="9" t="s">
        <v>1136</v>
      </c>
      <c r="AB568" s="9" t="s">
        <v>1098</v>
      </c>
    </row>
    <row r="569" spans="1:28" ht="17.25" customHeight="1" x14ac:dyDescent="0.2">
      <c r="A569" s="9">
        <v>423902</v>
      </c>
      <c r="B569" s="9" t="s">
        <v>3352</v>
      </c>
      <c r="C569" s="9" t="s">
        <v>3353</v>
      </c>
      <c r="D569" s="9" t="s">
        <v>434</v>
      </c>
      <c r="E569" s="9" t="s">
        <v>92</v>
      </c>
      <c r="F569" s="188">
        <v>36240</v>
      </c>
      <c r="G569" s="9" t="s">
        <v>34</v>
      </c>
      <c r="H569" s="9" t="s">
        <v>47</v>
      </c>
      <c r="I569" s="9" t="s">
        <v>157</v>
      </c>
      <c r="J569" s="9" t="s">
        <v>32</v>
      </c>
      <c r="K569" s="9">
        <v>2017</v>
      </c>
      <c r="L569" s="9" t="s">
        <v>34</v>
      </c>
      <c r="Y569" s="9" t="s">
        <v>3354</v>
      </c>
      <c r="Z569" s="9" t="s">
        <v>1264</v>
      </c>
      <c r="AA569" s="9" t="s">
        <v>1153</v>
      </c>
      <c r="AB569" s="9" t="s">
        <v>1120</v>
      </c>
    </row>
    <row r="570" spans="1:28" ht="17.25" customHeight="1" x14ac:dyDescent="0.2">
      <c r="A570" s="9">
        <v>422108</v>
      </c>
      <c r="B570" s="9" t="s">
        <v>3355</v>
      </c>
      <c r="C570" s="9" t="s">
        <v>973</v>
      </c>
      <c r="D570" s="9" t="s">
        <v>340</v>
      </c>
      <c r="E570" s="9" t="s">
        <v>92</v>
      </c>
      <c r="F570" s="188">
        <v>35736</v>
      </c>
      <c r="G570" s="9" t="s">
        <v>34</v>
      </c>
      <c r="H570" s="9" t="s">
        <v>31</v>
      </c>
      <c r="I570" s="9" t="s">
        <v>157</v>
      </c>
      <c r="J570" s="9" t="s">
        <v>29</v>
      </c>
      <c r="K570" s="9">
        <v>2015</v>
      </c>
      <c r="L570" s="9" t="s">
        <v>46</v>
      </c>
      <c r="Y570" s="9" t="s">
        <v>3356</v>
      </c>
      <c r="Z570" s="9" t="s">
        <v>3357</v>
      </c>
      <c r="AA570" s="9" t="s">
        <v>3358</v>
      </c>
      <c r="AB570" s="9" t="s">
        <v>1090</v>
      </c>
    </row>
    <row r="571" spans="1:28" ht="17.25" customHeight="1" x14ac:dyDescent="0.2">
      <c r="A571" s="9">
        <v>423907</v>
      </c>
      <c r="B571" s="9" t="s">
        <v>3359</v>
      </c>
      <c r="C571" s="9" t="s">
        <v>266</v>
      </c>
      <c r="D571" s="9" t="s">
        <v>571</v>
      </c>
      <c r="E571" s="9" t="s">
        <v>92</v>
      </c>
      <c r="F571" s="188">
        <v>36540</v>
      </c>
      <c r="G571" s="9" t="s">
        <v>34</v>
      </c>
      <c r="H571" s="9" t="s">
        <v>31</v>
      </c>
      <c r="I571" s="9" t="s">
        <v>157</v>
      </c>
      <c r="J571" s="9" t="s">
        <v>32</v>
      </c>
      <c r="K571" s="9">
        <v>2017</v>
      </c>
      <c r="L571" s="9" t="s">
        <v>89</v>
      </c>
      <c r="Y571" s="9" t="s">
        <v>3360</v>
      </c>
      <c r="Z571" s="9" t="s">
        <v>3361</v>
      </c>
      <c r="AA571" s="9" t="s">
        <v>3362</v>
      </c>
      <c r="AB571" s="9" t="s">
        <v>1090</v>
      </c>
    </row>
    <row r="572" spans="1:28" ht="17.25" customHeight="1" x14ac:dyDescent="0.2">
      <c r="A572" s="9">
        <v>422120</v>
      </c>
      <c r="B572" s="9" t="s">
        <v>3363</v>
      </c>
      <c r="C572" s="9" t="s">
        <v>3364</v>
      </c>
      <c r="D572" s="9" t="s">
        <v>419</v>
      </c>
      <c r="E572" s="9" t="s">
        <v>92</v>
      </c>
      <c r="F572" s="188">
        <v>36161</v>
      </c>
      <c r="G572" s="9" t="s">
        <v>3365</v>
      </c>
      <c r="H572" s="9" t="s">
        <v>31</v>
      </c>
      <c r="I572" s="9" t="s">
        <v>157</v>
      </c>
      <c r="J572" s="9" t="s">
        <v>29</v>
      </c>
      <c r="K572" s="9">
        <v>2016</v>
      </c>
      <c r="L572" s="9" t="s">
        <v>46</v>
      </c>
      <c r="Y572" s="9" t="s">
        <v>3366</v>
      </c>
      <c r="Z572" s="9" t="s">
        <v>3367</v>
      </c>
      <c r="AA572" s="9" t="s">
        <v>1116</v>
      </c>
      <c r="AB572" s="9" t="s">
        <v>3368</v>
      </c>
    </row>
    <row r="573" spans="1:28" ht="17.25" customHeight="1" x14ac:dyDescent="0.2">
      <c r="A573" s="9">
        <v>423921</v>
      </c>
      <c r="B573" s="9" t="s">
        <v>3369</v>
      </c>
      <c r="C573" s="9" t="s">
        <v>270</v>
      </c>
      <c r="D573" s="9" t="s">
        <v>500</v>
      </c>
      <c r="E573" s="9" t="s">
        <v>92</v>
      </c>
      <c r="F573" s="188">
        <v>35431</v>
      </c>
      <c r="G573" s="9" t="s">
        <v>688</v>
      </c>
      <c r="H573" s="9" t="s">
        <v>31</v>
      </c>
      <c r="I573" s="9" t="s">
        <v>157</v>
      </c>
      <c r="J573" s="9" t="s">
        <v>32</v>
      </c>
      <c r="K573" s="9">
        <v>2015</v>
      </c>
      <c r="L573" s="9" t="s">
        <v>46</v>
      </c>
      <c r="Y573" s="9" t="s">
        <v>3370</v>
      </c>
      <c r="Z573" s="9" t="s">
        <v>1235</v>
      </c>
      <c r="AA573" s="9" t="s">
        <v>3371</v>
      </c>
      <c r="AB573" s="9" t="s">
        <v>3372</v>
      </c>
    </row>
    <row r="574" spans="1:28" ht="17.25" customHeight="1" x14ac:dyDescent="0.2">
      <c r="A574" s="9">
        <v>424340</v>
      </c>
      <c r="B574" s="9" t="s">
        <v>3373</v>
      </c>
      <c r="C574" s="9" t="s">
        <v>406</v>
      </c>
      <c r="D574" s="9" t="s">
        <v>407</v>
      </c>
      <c r="E574" s="9" t="s">
        <v>92</v>
      </c>
      <c r="F574" s="188">
        <v>34844</v>
      </c>
      <c r="G574" s="9" t="s">
        <v>408</v>
      </c>
      <c r="H574" s="9" t="s">
        <v>31</v>
      </c>
      <c r="I574" s="9" t="s">
        <v>157</v>
      </c>
      <c r="J574" s="9" t="s">
        <v>3374</v>
      </c>
      <c r="K574" s="9">
        <v>2013</v>
      </c>
      <c r="L574" s="9" t="s">
        <v>63</v>
      </c>
      <c r="N574" s="9">
        <v>483</v>
      </c>
      <c r="O574" s="188">
        <v>44580.524513888886</v>
      </c>
      <c r="P574" s="9">
        <v>20000</v>
      </c>
      <c r="Y574" s="9" t="s">
        <v>3375</v>
      </c>
      <c r="Z574" s="9" t="s">
        <v>3376</v>
      </c>
      <c r="AA574" s="9" t="s">
        <v>3377</v>
      </c>
      <c r="AB574" s="9" t="s">
        <v>3378</v>
      </c>
    </row>
    <row r="575" spans="1:28" ht="17.25" customHeight="1" x14ac:dyDescent="0.2">
      <c r="A575" s="9">
        <v>423693</v>
      </c>
      <c r="B575" s="9" t="s">
        <v>3379</v>
      </c>
      <c r="C575" s="9" t="s">
        <v>285</v>
      </c>
      <c r="D575" s="9" t="s">
        <v>2919</v>
      </c>
      <c r="E575" s="9" t="s">
        <v>92</v>
      </c>
      <c r="F575" s="188">
        <v>36057</v>
      </c>
      <c r="G575" s="9" t="s">
        <v>594</v>
      </c>
      <c r="H575" s="9" t="s">
        <v>31</v>
      </c>
      <c r="I575" s="9" t="s">
        <v>157</v>
      </c>
      <c r="J575" s="9" t="s">
        <v>29</v>
      </c>
      <c r="K575" s="9">
        <v>2016</v>
      </c>
      <c r="L575" s="9" t="s">
        <v>46</v>
      </c>
      <c r="X575" s="9" t="s">
        <v>517</v>
      </c>
      <c r="Y575" s="9" t="s">
        <v>3380</v>
      </c>
      <c r="Z575" s="9" t="s">
        <v>1122</v>
      </c>
      <c r="AA575" s="9" t="s">
        <v>3381</v>
      </c>
      <c r="AB575" s="9" t="s">
        <v>3382</v>
      </c>
    </row>
    <row r="576" spans="1:28" ht="17.25" customHeight="1" x14ac:dyDescent="0.2">
      <c r="A576" s="9">
        <v>425530</v>
      </c>
      <c r="B576" s="9" t="s">
        <v>3383</v>
      </c>
      <c r="C576" s="9" t="s">
        <v>3384</v>
      </c>
      <c r="D576" s="9" t="s">
        <v>560</v>
      </c>
      <c r="E576" s="9" t="s">
        <v>92</v>
      </c>
      <c r="F576" s="188">
        <v>25873</v>
      </c>
      <c r="H576" s="9" t="s">
        <v>31</v>
      </c>
      <c r="I576" s="9" t="s">
        <v>157</v>
      </c>
      <c r="J576" s="9" t="s">
        <v>32</v>
      </c>
      <c r="K576" s="9">
        <v>2008</v>
      </c>
      <c r="L576" s="9" t="s">
        <v>34</v>
      </c>
      <c r="Y576" s="9" t="s">
        <v>3385</v>
      </c>
      <c r="Z576" s="9" t="s">
        <v>3386</v>
      </c>
      <c r="AA576" s="9" t="s">
        <v>3387</v>
      </c>
      <c r="AB576" s="9" t="s">
        <v>1119</v>
      </c>
    </row>
    <row r="577" spans="1:28" ht="17.25" customHeight="1" x14ac:dyDescent="0.2">
      <c r="A577" s="9">
        <v>425277</v>
      </c>
      <c r="B577" s="9" t="s">
        <v>3388</v>
      </c>
      <c r="C577" s="9" t="s">
        <v>554</v>
      </c>
      <c r="D577" s="9" t="s">
        <v>379</v>
      </c>
      <c r="E577" s="9" t="s">
        <v>92</v>
      </c>
      <c r="F577" s="188">
        <v>36048</v>
      </c>
      <c r="G577" s="9" t="s">
        <v>942</v>
      </c>
      <c r="H577" s="9" t="s">
        <v>31</v>
      </c>
      <c r="I577" s="9" t="s">
        <v>157</v>
      </c>
      <c r="J577" s="9" t="s">
        <v>29</v>
      </c>
      <c r="K577" s="9">
        <v>2016</v>
      </c>
      <c r="L577" s="9" t="s">
        <v>46</v>
      </c>
      <c r="Y577" s="9" t="s">
        <v>3389</v>
      </c>
      <c r="Z577" s="9" t="s">
        <v>3390</v>
      </c>
      <c r="AA577" s="9" t="s">
        <v>2297</v>
      </c>
      <c r="AB577" s="9" t="s">
        <v>1102</v>
      </c>
    </row>
    <row r="578" spans="1:28" ht="17.25" customHeight="1" x14ac:dyDescent="0.2">
      <c r="A578" s="9">
        <v>426636</v>
      </c>
      <c r="B578" s="9" t="s">
        <v>3391</v>
      </c>
      <c r="C578" s="9" t="s">
        <v>881</v>
      </c>
      <c r="D578" s="9" t="s">
        <v>699</v>
      </c>
      <c r="E578" s="9" t="s">
        <v>92</v>
      </c>
      <c r="F578" s="188">
        <v>35385</v>
      </c>
      <c r="G578" s="9" t="s">
        <v>268</v>
      </c>
      <c r="H578" s="9" t="s">
        <v>31</v>
      </c>
      <c r="I578" s="9" t="s">
        <v>157</v>
      </c>
      <c r="J578" s="9" t="s">
        <v>32</v>
      </c>
      <c r="K578" s="9" t="s">
        <v>883</v>
      </c>
      <c r="L578" s="9" t="s">
        <v>34</v>
      </c>
      <c r="Y578" s="9" t="s">
        <v>3392</v>
      </c>
      <c r="Z578" s="9" t="s">
        <v>3393</v>
      </c>
      <c r="AA578" s="9" t="s">
        <v>3394</v>
      </c>
      <c r="AB578" s="9" t="s">
        <v>1119</v>
      </c>
    </row>
    <row r="579" spans="1:28" ht="17.25" customHeight="1" x14ac:dyDescent="0.2">
      <c r="A579" s="9">
        <v>426618</v>
      </c>
      <c r="B579" s="9" t="s">
        <v>3395</v>
      </c>
      <c r="C579" s="9" t="s">
        <v>391</v>
      </c>
      <c r="D579" s="9" t="s">
        <v>484</v>
      </c>
      <c r="E579" s="9" t="s">
        <v>93</v>
      </c>
      <c r="F579" s="188">
        <v>35725</v>
      </c>
      <c r="G579" s="9" t="s">
        <v>338</v>
      </c>
      <c r="H579" s="9" t="s">
        <v>31</v>
      </c>
      <c r="I579" s="9" t="s">
        <v>157</v>
      </c>
      <c r="J579" s="9" t="s">
        <v>32</v>
      </c>
      <c r="K579" s="9">
        <v>2017</v>
      </c>
      <c r="L579" s="9" t="s">
        <v>34</v>
      </c>
      <c r="Y579" s="9" t="s">
        <v>3396</v>
      </c>
      <c r="Z579" s="9" t="s">
        <v>1214</v>
      </c>
      <c r="AA579" s="9" t="s">
        <v>2879</v>
      </c>
      <c r="AB579" s="9" t="s">
        <v>1120</v>
      </c>
    </row>
    <row r="580" spans="1:28" ht="17.25" customHeight="1" x14ac:dyDescent="0.2">
      <c r="A580" s="9">
        <v>425260</v>
      </c>
      <c r="B580" s="9" t="s">
        <v>3397</v>
      </c>
      <c r="C580" s="9" t="s">
        <v>570</v>
      </c>
      <c r="D580" s="9" t="s">
        <v>267</v>
      </c>
      <c r="E580" s="9" t="s">
        <v>92</v>
      </c>
      <c r="F580" s="188">
        <v>36540</v>
      </c>
      <c r="G580" s="9" t="s">
        <v>34</v>
      </c>
      <c r="H580" s="9" t="s">
        <v>31</v>
      </c>
      <c r="I580" s="9" t="s">
        <v>157</v>
      </c>
      <c r="J580" s="9" t="s">
        <v>32</v>
      </c>
      <c r="K580" s="9">
        <v>2017</v>
      </c>
      <c r="L580" s="9" t="s">
        <v>34</v>
      </c>
      <c r="Y580" s="9" t="s">
        <v>3398</v>
      </c>
      <c r="Z580" s="9" t="s">
        <v>1334</v>
      </c>
      <c r="AA580" s="9" t="s">
        <v>1303</v>
      </c>
      <c r="AB580" s="9" t="s">
        <v>1120</v>
      </c>
    </row>
    <row r="581" spans="1:28" ht="17.25" customHeight="1" x14ac:dyDescent="0.2">
      <c r="A581" s="9">
        <v>426635</v>
      </c>
      <c r="B581" s="9" t="s">
        <v>3399</v>
      </c>
      <c r="C581" s="9" t="s">
        <v>916</v>
      </c>
      <c r="D581" s="9" t="s">
        <v>337</v>
      </c>
      <c r="E581" s="9" t="s">
        <v>92</v>
      </c>
      <c r="F581" s="188">
        <v>36189</v>
      </c>
      <c r="G581" s="9" t="s">
        <v>34</v>
      </c>
      <c r="H581" s="9" t="s">
        <v>31</v>
      </c>
      <c r="I581" s="9" t="s">
        <v>157</v>
      </c>
      <c r="J581" s="9" t="s">
        <v>32</v>
      </c>
      <c r="K581" s="9">
        <v>2017</v>
      </c>
      <c r="L581" s="9" t="s">
        <v>46</v>
      </c>
      <c r="Y581" s="9" t="s">
        <v>3400</v>
      </c>
      <c r="Z581" s="9" t="s">
        <v>3401</v>
      </c>
      <c r="AA581" s="9" t="s">
        <v>1322</v>
      </c>
      <c r="AB581" s="9" t="s">
        <v>1090</v>
      </c>
    </row>
    <row r="582" spans="1:28" ht="17.25" customHeight="1" x14ac:dyDescent="0.2">
      <c r="A582" s="9">
        <v>426642</v>
      </c>
      <c r="B582" s="9" t="s">
        <v>3402</v>
      </c>
      <c r="C582" s="9" t="s">
        <v>3403</v>
      </c>
      <c r="D582" s="9" t="s">
        <v>475</v>
      </c>
      <c r="E582" s="9" t="s">
        <v>93</v>
      </c>
      <c r="F582" s="188">
        <v>31730</v>
      </c>
      <c r="G582" s="9" t="s">
        <v>86</v>
      </c>
      <c r="H582" s="9" t="s">
        <v>31</v>
      </c>
      <c r="I582" s="9" t="s">
        <v>157</v>
      </c>
      <c r="J582" s="9" t="s">
        <v>32</v>
      </c>
      <c r="K582" s="9">
        <v>2004</v>
      </c>
      <c r="L582" s="9" t="s">
        <v>86</v>
      </c>
      <c r="N582" s="9">
        <v>167</v>
      </c>
      <c r="O582" s="188">
        <v>44572.502546296295</v>
      </c>
      <c r="P582" s="9">
        <v>14000</v>
      </c>
      <c r="Y582" s="9" t="s">
        <v>3404</v>
      </c>
      <c r="Z582" s="9" t="s">
        <v>3405</v>
      </c>
      <c r="AA582" s="9" t="s">
        <v>2470</v>
      </c>
      <c r="AB582" s="9" t="s">
        <v>1157</v>
      </c>
    </row>
    <row r="583" spans="1:28" ht="17.25" customHeight="1" x14ac:dyDescent="0.2">
      <c r="A583" s="9">
        <v>423993</v>
      </c>
      <c r="B583" s="9" t="s">
        <v>3406</v>
      </c>
      <c r="C583" s="9" t="s">
        <v>332</v>
      </c>
      <c r="D583" s="9" t="s">
        <v>806</v>
      </c>
      <c r="E583" s="9" t="s">
        <v>93</v>
      </c>
      <c r="F583" s="188">
        <v>33970</v>
      </c>
      <c r="G583" s="9" t="s">
        <v>34</v>
      </c>
      <c r="H583" s="9" t="s">
        <v>31</v>
      </c>
      <c r="I583" s="9" t="s">
        <v>157</v>
      </c>
      <c r="J583" s="9" t="s">
        <v>29</v>
      </c>
      <c r="K583" s="9">
        <v>2017</v>
      </c>
      <c r="L583" s="9" t="s">
        <v>34</v>
      </c>
      <c r="Y583" s="9" t="s">
        <v>3407</v>
      </c>
      <c r="Z583" s="9" t="s">
        <v>1203</v>
      </c>
      <c r="AA583" s="9" t="s">
        <v>3408</v>
      </c>
      <c r="AB583" s="9" t="s">
        <v>1090</v>
      </c>
    </row>
    <row r="584" spans="1:28" ht="17.25" customHeight="1" x14ac:dyDescent="0.2">
      <c r="A584" s="9">
        <v>423666</v>
      </c>
      <c r="B584" s="9" t="s">
        <v>3409</v>
      </c>
      <c r="C584" s="9" t="s">
        <v>669</v>
      </c>
      <c r="D584" s="9" t="s">
        <v>737</v>
      </c>
      <c r="E584" s="9" t="s">
        <v>92</v>
      </c>
      <c r="F584" s="188">
        <v>26698</v>
      </c>
      <c r="G584" s="9" t="s">
        <v>656</v>
      </c>
      <c r="H584" s="9" t="s">
        <v>31</v>
      </c>
      <c r="I584" s="9" t="s">
        <v>157</v>
      </c>
      <c r="J584" s="9" t="s">
        <v>29</v>
      </c>
      <c r="K584" s="9">
        <v>2017</v>
      </c>
      <c r="L584" s="9" t="s">
        <v>34</v>
      </c>
      <c r="X584" s="9" t="s">
        <v>517</v>
      </c>
      <c r="Y584" s="9" t="s">
        <v>3410</v>
      </c>
      <c r="Z584" s="9" t="s">
        <v>3411</v>
      </c>
      <c r="AA584" s="9" t="s">
        <v>3412</v>
      </c>
      <c r="AB584" s="9" t="s">
        <v>3413</v>
      </c>
    </row>
    <row r="585" spans="1:28" ht="17.25" customHeight="1" x14ac:dyDescent="0.2">
      <c r="A585" s="9">
        <v>426876</v>
      </c>
      <c r="B585" s="9" t="s">
        <v>3414</v>
      </c>
      <c r="C585" s="9" t="s">
        <v>3415</v>
      </c>
      <c r="D585" s="9" t="s">
        <v>297</v>
      </c>
      <c r="E585" s="9" t="s">
        <v>93</v>
      </c>
      <c r="H585" s="9" t="s">
        <v>31</v>
      </c>
      <c r="I585" s="9" t="s">
        <v>157</v>
      </c>
      <c r="J585" s="9" t="s">
        <v>29</v>
      </c>
      <c r="K585" s="9">
        <v>2001</v>
      </c>
      <c r="L585" s="9" t="s">
        <v>34</v>
      </c>
      <c r="Y585" s="9" t="s">
        <v>3416</v>
      </c>
      <c r="Z585" s="9" t="s">
        <v>3417</v>
      </c>
      <c r="AA585" s="9" t="s">
        <v>1148</v>
      </c>
      <c r="AB585" s="9" t="s">
        <v>1098</v>
      </c>
    </row>
    <row r="586" spans="1:28" ht="17.25" customHeight="1" x14ac:dyDescent="0.2">
      <c r="A586" s="9">
        <v>422201</v>
      </c>
      <c r="B586" s="9" t="s">
        <v>3418</v>
      </c>
      <c r="C586" s="9" t="s">
        <v>403</v>
      </c>
      <c r="D586" s="9" t="s">
        <v>548</v>
      </c>
      <c r="E586" s="9" t="s">
        <v>93</v>
      </c>
      <c r="F586" s="188">
        <v>31053</v>
      </c>
      <c r="G586" s="9" t="s">
        <v>853</v>
      </c>
      <c r="H586" s="9" t="s">
        <v>31</v>
      </c>
      <c r="I586" s="9" t="s">
        <v>157</v>
      </c>
      <c r="J586" s="9" t="s">
        <v>32</v>
      </c>
      <c r="K586" s="9">
        <v>2005</v>
      </c>
      <c r="L586" s="9" t="s">
        <v>34</v>
      </c>
      <c r="Y586" s="9" t="s">
        <v>3419</v>
      </c>
      <c r="Z586" s="9" t="s">
        <v>1117</v>
      </c>
      <c r="AA586" s="9" t="s">
        <v>3420</v>
      </c>
      <c r="AB586" s="9" t="s">
        <v>3421</v>
      </c>
    </row>
    <row r="587" spans="1:28" ht="17.25" customHeight="1" x14ac:dyDescent="0.2">
      <c r="A587" s="9">
        <v>427099</v>
      </c>
      <c r="B587" s="9" t="s">
        <v>3422</v>
      </c>
      <c r="C587" s="9" t="s">
        <v>467</v>
      </c>
      <c r="D587" s="9" t="s">
        <v>318</v>
      </c>
      <c r="E587" s="9" t="s">
        <v>92</v>
      </c>
      <c r="H587" s="9" t="s">
        <v>31</v>
      </c>
      <c r="I587" s="9" t="s">
        <v>157</v>
      </c>
      <c r="J587" s="9" t="s">
        <v>29</v>
      </c>
      <c r="K587" s="9">
        <v>2011</v>
      </c>
      <c r="L587" s="9" t="s">
        <v>46</v>
      </c>
      <c r="N587" s="9">
        <v>781</v>
      </c>
      <c r="O587" s="188">
        <v>44595.359120370369</v>
      </c>
      <c r="P587" s="9">
        <v>14400</v>
      </c>
      <c r="Y587" s="9" t="s">
        <v>3423</v>
      </c>
      <c r="Z587" s="9" t="s">
        <v>3424</v>
      </c>
      <c r="AA587" s="9" t="s">
        <v>3425</v>
      </c>
      <c r="AB587" s="9" t="s">
        <v>3426</v>
      </c>
    </row>
    <row r="588" spans="1:28" ht="17.25" customHeight="1" x14ac:dyDescent="0.2">
      <c r="A588" s="9">
        <v>425440</v>
      </c>
      <c r="B588" s="9" t="s">
        <v>3427</v>
      </c>
      <c r="C588" s="9" t="s">
        <v>387</v>
      </c>
      <c r="D588" s="9" t="s">
        <v>329</v>
      </c>
      <c r="E588" s="9" t="s">
        <v>93</v>
      </c>
      <c r="F588" s="188">
        <v>35796</v>
      </c>
      <c r="G588" s="9" t="s">
        <v>34</v>
      </c>
      <c r="H588" s="9" t="s">
        <v>31</v>
      </c>
      <c r="I588" s="9" t="s">
        <v>157</v>
      </c>
      <c r="J588" s="9" t="s">
        <v>29</v>
      </c>
      <c r="K588" s="9">
        <v>2016</v>
      </c>
      <c r="L588" s="9" t="s">
        <v>34</v>
      </c>
      <c r="Y588" s="9" t="s">
        <v>3428</v>
      </c>
      <c r="Z588" s="9" t="s">
        <v>1198</v>
      </c>
      <c r="AA588" s="9" t="s">
        <v>1127</v>
      </c>
      <c r="AB588" s="9" t="s">
        <v>1120</v>
      </c>
    </row>
    <row r="589" spans="1:28" ht="17.25" customHeight="1" x14ac:dyDescent="0.2">
      <c r="A589" s="9">
        <v>427630</v>
      </c>
      <c r="B589" s="9" t="s">
        <v>3429</v>
      </c>
      <c r="C589" s="9" t="s">
        <v>576</v>
      </c>
      <c r="D589" s="9" t="s">
        <v>822</v>
      </c>
      <c r="E589" s="9" t="s">
        <v>93</v>
      </c>
      <c r="F589" s="188">
        <v>35648</v>
      </c>
      <c r="G589" s="9" t="s">
        <v>34</v>
      </c>
      <c r="H589" s="9" t="s">
        <v>31</v>
      </c>
      <c r="I589" s="9" t="s">
        <v>157</v>
      </c>
      <c r="J589" s="9" t="s">
        <v>29</v>
      </c>
      <c r="K589" s="9">
        <v>2015</v>
      </c>
      <c r="L589" s="9" t="s">
        <v>46</v>
      </c>
      <c r="Y589" s="9" t="s">
        <v>3430</v>
      </c>
      <c r="Z589" s="9" t="s">
        <v>1198</v>
      </c>
      <c r="AA589" s="9" t="s">
        <v>3431</v>
      </c>
      <c r="AB589" s="9" t="s">
        <v>1298</v>
      </c>
    </row>
    <row r="590" spans="1:28" ht="17.25" customHeight="1" x14ac:dyDescent="0.2">
      <c r="A590" s="9">
        <v>426832</v>
      </c>
      <c r="B590" s="9" t="s">
        <v>3432</v>
      </c>
      <c r="C590" s="9" t="s">
        <v>559</v>
      </c>
      <c r="D590" s="9" t="s">
        <v>329</v>
      </c>
      <c r="E590" s="9" t="s">
        <v>93</v>
      </c>
      <c r="F590" s="188">
        <v>36526</v>
      </c>
      <c r="H590" s="9" t="s">
        <v>31</v>
      </c>
      <c r="I590" s="9" t="s">
        <v>157</v>
      </c>
      <c r="J590" s="9" t="s">
        <v>29</v>
      </c>
      <c r="K590" s="9">
        <v>2017</v>
      </c>
      <c r="L590" s="9" t="s">
        <v>46</v>
      </c>
      <c r="Y590" s="9" t="s">
        <v>3433</v>
      </c>
      <c r="Z590" s="9" t="s">
        <v>1596</v>
      </c>
      <c r="AA590" s="9" t="s">
        <v>2041</v>
      </c>
      <c r="AB590" s="9" t="s">
        <v>1120</v>
      </c>
    </row>
    <row r="591" spans="1:28" ht="17.25" customHeight="1" x14ac:dyDescent="0.2">
      <c r="A591" s="9">
        <v>426836</v>
      </c>
      <c r="B591" s="9" t="s">
        <v>3434</v>
      </c>
      <c r="C591" s="9" t="s">
        <v>316</v>
      </c>
      <c r="D591" s="9" t="s">
        <v>340</v>
      </c>
      <c r="E591" s="9" t="s">
        <v>93</v>
      </c>
      <c r="F591" s="188">
        <v>35282</v>
      </c>
      <c r="G591" s="9" t="s">
        <v>34</v>
      </c>
      <c r="H591" s="9" t="s">
        <v>31</v>
      </c>
      <c r="I591" s="9" t="s">
        <v>157</v>
      </c>
      <c r="J591" s="9" t="s">
        <v>29</v>
      </c>
      <c r="K591" s="9">
        <v>2015</v>
      </c>
      <c r="L591" s="9" t="s">
        <v>89</v>
      </c>
      <c r="Y591" s="9" t="s">
        <v>3435</v>
      </c>
      <c r="Z591" s="9" t="s">
        <v>3020</v>
      </c>
      <c r="AA591" s="9" t="s">
        <v>3436</v>
      </c>
      <c r="AB591" s="9" t="s">
        <v>1090</v>
      </c>
    </row>
    <row r="592" spans="1:28" ht="17.25" customHeight="1" x14ac:dyDescent="0.2">
      <c r="A592" s="9">
        <v>427624</v>
      </c>
      <c r="B592" s="9" t="s">
        <v>3437</v>
      </c>
      <c r="C592" s="9" t="s">
        <v>406</v>
      </c>
      <c r="D592" s="9" t="s">
        <v>500</v>
      </c>
      <c r="E592" s="9" t="s">
        <v>93</v>
      </c>
      <c r="F592" s="188">
        <v>37043</v>
      </c>
      <c r="G592" s="9" t="s">
        <v>793</v>
      </c>
      <c r="H592" s="9" t="s">
        <v>31</v>
      </c>
      <c r="I592" s="9" t="s">
        <v>157</v>
      </c>
      <c r="J592" s="9" t="s">
        <v>32</v>
      </c>
      <c r="K592" s="9">
        <v>2018</v>
      </c>
      <c r="L592" s="9" t="s">
        <v>86</v>
      </c>
      <c r="Y592" s="9" t="s">
        <v>3438</v>
      </c>
      <c r="Z592" s="9" t="s">
        <v>3439</v>
      </c>
      <c r="AA592" s="9" t="s">
        <v>3440</v>
      </c>
      <c r="AB592" s="9" t="s">
        <v>1336</v>
      </c>
    </row>
    <row r="593" spans="1:28" ht="17.25" customHeight="1" x14ac:dyDescent="0.2">
      <c r="A593" s="9">
        <v>422130</v>
      </c>
      <c r="B593" s="9" t="s">
        <v>3441</v>
      </c>
      <c r="C593" s="9" t="s">
        <v>302</v>
      </c>
      <c r="D593" s="9" t="s">
        <v>637</v>
      </c>
      <c r="E593" s="9" t="s">
        <v>93</v>
      </c>
      <c r="F593" s="188">
        <v>35431</v>
      </c>
      <c r="G593" s="9" t="s">
        <v>3442</v>
      </c>
      <c r="H593" s="9" t="s">
        <v>31</v>
      </c>
      <c r="I593" s="9" t="s">
        <v>157</v>
      </c>
      <c r="J593" s="9" t="s">
        <v>32</v>
      </c>
      <c r="K593" s="9">
        <v>2014</v>
      </c>
      <c r="L593" s="9" t="s">
        <v>34</v>
      </c>
      <c r="Y593" s="9" t="s">
        <v>3443</v>
      </c>
      <c r="Z593" s="9" t="s">
        <v>3444</v>
      </c>
      <c r="AA593" s="9" t="s">
        <v>3445</v>
      </c>
      <c r="AB593" s="9" t="s">
        <v>1102</v>
      </c>
    </row>
    <row r="594" spans="1:28" ht="17.25" customHeight="1" x14ac:dyDescent="0.2">
      <c r="A594" s="9">
        <v>426828</v>
      </c>
      <c r="B594" s="9" t="s">
        <v>3446</v>
      </c>
      <c r="C594" s="9" t="s">
        <v>285</v>
      </c>
      <c r="D594" s="9" t="s">
        <v>475</v>
      </c>
      <c r="E594" s="9" t="s">
        <v>93</v>
      </c>
      <c r="F594" s="188">
        <v>34349</v>
      </c>
      <c r="G594" s="9" t="s">
        <v>34</v>
      </c>
      <c r="H594" s="9" t="s">
        <v>31</v>
      </c>
      <c r="I594" s="9" t="s">
        <v>157</v>
      </c>
      <c r="J594" s="9" t="s">
        <v>29</v>
      </c>
      <c r="K594" s="9">
        <v>2011</v>
      </c>
      <c r="L594" s="9" t="s">
        <v>34</v>
      </c>
      <c r="Y594" s="9" t="s">
        <v>3447</v>
      </c>
      <c r="Z594" s="9" t="s">
        <v>1101</v>
      </c>
      <c r="AA594" s="9" t="s">
        <v>2470</v>
      </c>
      <c r="AB594" s="9" t="s">
        <v>1102</v>
      </c>
    </row>
    <row r="595" spans="1:28" ht="17.25" customHeight="1" x14ac:dyDescent="0.2">
      <c r="A595" s="9">
        <v>427627</v>
      </c>
      <c r="B595" s="9" t="s">
        <v>3448</v>
      </c>
      <c r="C595" s="9" t="s">
        <v>559</v>
      </c>
      <c r="D595" s="9" t="s">
        <v>689</v>
      </c>
      <c r="E595" s="9" t="s">
        <v>93</v>
      </c>
      <c r="F595" s="188">
        <v>34714</v>
      </c>
      <c r="G595" s="9" t="s">
        <v>34</v>
      </c>
      <c r="H595" s="9" t="s">
        <v>31</v>
      </c>
      <c r="I595" s="9" t="s">
        <v>157</v>
      </c>
      <c r="J595" s="9" t="s">
        <v>29</v>
      </c>
      <c r="K595" s="9">
        <v>2015</v>
      </c>
      <c r="L595" s="9" t="s">
        <v>53</v>
      </c>
      <c r="Y595" s="9" t="s">
        <v>3449</v>
      </c>
      <c r="Z595" s="9" t="s">
        <v>1596</v>
      </c>
      <c r="AA595" s="9" t="s">
        <v>3450</v>
      </c>
      <c r="AB595" s="9" t="s">
        <v>1102</v>
      </c>
    </row>
    <row r="596" spans="1:28" ht="17.25" customHeight="1" x14ac:dyDescent="0.2">
      <c r="A596" s="9">
        <v>423933</v>
      </c>
      <c r="B596" s="9" t="s">
        <v>3451</v>
      </c>
      <c r="C596" s="9" t="s">
        <v>669</v>
      </c>
      <c r="D596" s="9" t="s">
        <v>986</v>
      </c>
      <c r="E596" s="9" t="s">
        <v>93</v>
      </c>
      <c r="F596" s="188">
        <v>36526</v>
      </c>
      <c r="G596" s="9" t="s">
        <v>34</v>
      </c>
      <c r="H596" s="9" t="s">
        <v>31</v>
      </c>
      <c r="I596" s="9" t="s">
        <v>157</v>
      </c>
      <c r="J596" s="9" t="s">
        <v>32</v>
      </c>
      <c r="K596" s="9">
        <v>2017</v>
      </c>
      <c r="L596" s="9" t="s">
        <v>34</v>
      </c>
      <c r="Y596" s="9" t="s">
        <v>3452</v>
      </c>
      <c r="Z596" s="9" t="s">
        <v>1209</v>
      </c>
      <c r="AA596" s="9" t="s">
        <v>1231</v>
      </c>
      <c r="AB596" s="9" t="s">
        <v>1120</v>
      </c>
    </row>
    <row r="597" spans="1:28" ht="17.25" customHeight="1" x14ac:dyDescent="0.2">
      <c r="A597" s="9">
        <v>427635</v>
      </c>
      <c r="B597" s="9" t="s">
        <v>3453</v>
      </c>
      <c r="C597" s="9" t="s">
        <v>285</v>
      </c>
      <c r="D597" s="9" t="s">
        <v>808</v>
      </c>
      <c r="E597" s="9" t="s">
        <v>93</v>
      </c>
      <c r="F597" s="188">
        <v>36437</v>
      </c>
      <c r="G597" s="9" t="s">
        <v>34</v>
      </c>
      <c r="H597" s="9" t="s">
        <v>31</v>
      </c>
      <c r="I597" s="9" t="s">
        <v>157</v>
      </c>
      <c r="J597" s="9" t="s">
        <v>32</v>
      </c>
      <c r="K597" s="9">
        <v>2018</v>
      </c>
      <c r="L597" s="9" t="s">
        <v>34</v>
      </c>
      <c r="Y597" s="9" t="s">
        <v>3454</v>
      </c>
      <c r="Z597" s="9" t="s">
        <v>3455</v>
      </c>
      <c r="AA597" s="9" t="s">
        <v>3456</v>
      </c>
      <c r="AB597" s="9" t="s">
        <v>3457</v>
      </c>
    </row>
    <row r="598" spans="1:28" ht="17.25" customHeight="1" x14ac:dyDescent="0.2">
      <c r="A598" s="9">
        <v>427639</v>
      </c>
      <c r="B598" s="9" t="s">
        <v>3458</v>
      </c>
      <c r="C598" s="9" t="s">
        <v>330</v>
      </c>
      <c r="D598" s="9" t="s">
        <v>322</v>
      </c>
      <c r="E598" s="9" t="s">
        <v>283</v>
      </c>
      <c r="H598" s="9" t="s">
        <v>31</v>
      </c>
      <c r="I598" s="9" t="s">
        <v>157</v>
      </c>
      <c r="J598" s="9" t="s">
        <v>29</v>
      </c>
      <c r="K598" s="9">
        <v>2007</v>
      </c>
      <c r="L598" s="9" t="s">
        <v>34</v>
      </c>
      <c r="Y598" s="9" t="s">
        <v>3459</v>
      </c>
      <c r="Z598" s="9" t="s">
        <v>1122</v>
      </c>
      <c r="AA598" s="9" t="s">
        <v>1311</v>
      </c>
      <c r="AB598" s="9" t="s">
        <v>1120</v>
      </c>
    </row>
    <row r="599" spans="1:28" ht="17.25" customHeight="1" x14ac:dyDescent="0.2">
      <c r="A599" s="9">
        <v>426856</v>
      </c>
      <c r="B599" s="9" t="s">
        <v>3460</v>
      </c>
      <c r="C599" s="9" t="s">
        <v>327</v>
      </c>
      <c r="D599" s="9" t="s">
        <v>502</v>
      </c>
      <c r="E599" s="9" t="s">
        <v>93</v>
      </c>
      <c r="H599" s="9" t="s">
        <v>31</v>
      </c>
      <c r="I599" s="9" t="s">
        <v>157</v>
      </c>
      <c r="J599" s="9" t="s">
        <v>29</v>
      </c>
      <c r="K599" s="9">
        <v>2017</v>
      </c>
      <c r="L599" s="9" t="s">
        <v>46</v>
      </c>
      <c r="Y599" s="9" t="s">
        <v>3461</v>
      </c>
      <c r="Z599" s="9" t="s">
        <v>3462</v>
      </c>
      <c r="AA599" s="9" t="s">
        <v>2280</v>
      </c>
      <c r="AB599" s="9" t="s">
        <v>1090</v>
      </c>
    </row>
    <row r="600" spans="1:28" ht="17.25" customHeight="1" x14ac:dyDescent="0.2">
      <c r="A600" s="9">
        <v>417539</v>
      </c>
      <c r="B600" s="9" t="s">
        <v>3463</v>
      </c>
      <c r="C600" s="9" t="s">
        <v>281</v>
      </c>
      <c r="D600" s="9" t="s">
        <v>699</v>
      </c>
      <c r="E600" s="9" t="s">
        <v>93</v>
      </c>
      <c r="F600" s="188">
        <v>34521</v>
      </c>
      <c r="G600" s="9" t="s">
        <v>34</v>
      </c>
      <c r="H600" s="9" t="s">
        <v>31</v>
      </c>
      <c r="I600" s="9" t="s">
        <v>157</v>
      </c>
      <c r="J600" s="9" t="s">
        <v>32</v>
      </c>
      <c r="K600" s="9">
        <v>2014</v>
      </c>
      <c r="L600" s="9" t="s">
        <v>34</v>
      </c>
      <c r="Y600" s="9" t="s">
        <v>3464</v>
      </c>
      <c r="Z600" s="9" t="s">
        <v>1309</v>
      </c>
      <c r="AA600" s="9" t="s">
        <v>1421</v>
      </c>
      <c r="AB600" s="9" t="s">
        <v>1090</v>
      </c>
    </row>
    <row r="601" spans="1:28" ht="17.25" customHeight="1" x14ac:dyDescent="0.2">
      <c r="A601" s="9">
        <v>426847</v>
      </c>
      <c r="B601" s="9" t="s">
        <v>3465</v>
      </c>
      <c r="C601" s="9" t="s">
        <v>447</v>
      </c>
      <c r="D601" s="9" t="s">
        <v>463</v>
      </c>
      <c r="E601" s="9" t="s">
        <v>93</v>
      </c>
      <c r="F601" s="188">
        <v>32143</v>
      </c>
      <c r="G601" s="9" t="s">
        <v>374</v>
      </c>
      <c r="H601" s="9" t="s">
        <v>31</v>
      </c>
      <c r="I601" s="9" t="s">
        <v>157</v>
      </c>
      <c r="J601" s="9" t="s">
        <v>32</v>
      </c>
      <c r="K601" s="9">
        <v>2006</v>
      </c>
      <c r="L601" s="9" t="s">
        <v>46</v>
      </c>
      <c r="Y601" s="9" t="s">
        <v>3466</v>
      </c>
      <c r="Z601" s="9" t="s">
        <v>1162</v>
      </c>
      <c r="AA601" s="9" t="s">
        <v>1253</v>
      </c>
      <c r="AB601" s="9" t="s">
        <v>1120</v>
      </c>
    </row>
    <row r="602" spans="1:28" ht="17.25" customHeight="1" x14ac:dyDescent="0.2">
      <c r="A602" s="9">
        <v>426848</v>
      </c>
      <c r="B602" s="9" t="s">
        <v>3467</v>
      </c>
      <c r="C602" s="9" t="s">
        <v>403</v>
      </c>
      <c r="D602" s="9" t="s">
        <v>593</v>
      </c>
      <c r="E602" s="9" t="s">
        <v>93</v>
      </c>
      <c r="F602" s="188">
        <v>30234</v>
      </c>
      <c r="G602" s="9" t="s">
        <v>34</v>
      </c>
      <c r="H602" s="9" t="s">
        <v>31</v>
      </c>
      <c r="I602" s="9" t="s">
        <v>157</v>
      </c>
      <c r="J602" s="9" t="s">
        <v>32</v>
      </c>
      <c r="K602" s="9">
        <v>2000</v>
      </c>
      <c r="L602" s="9" t="s">
        <v>46</v>
      </c>
      <c r="Y602" s="9" t="s">
        <v>3468</v>
      </c>
      <c r="Z602" s="9" t="s">
        <v>1105</v>
      </c>
      <c r="AA602" s="9" t="s">
        <v>3469</v>
      </c>
      <c r="AB602" s="9" t="s">
        <v>1102</v>
      </c>
    </row>
    <row r="603" spans="1:28" ht="17.25" customHeight="1" x14ac:dyDescent="0.2">
      <c r="A603" s="9">
        <v>426844</v>
      </c>
      <c r="B603" s="9" t="s">
        <v>3470</v>
      </c>
      <c r="C603" s="9" t="s">
        <v>3471</v>
      </c>
      <c r="D603" s="9" t="s">
        <v>3472</v>
      </c>
      <c r="E603" s="9" t="s">
        <v>93</v>
      </c>
      <c r="F603" s="188">
        <v>33664</v>
      </c>
      <c r="G603" s="9" t="s">
        <v>268</v>
      </c>
      <c r="H603" s="9" t="s">
        <v>31</v>
      </c>
      <c r="I603" s="9" t="s">
        <v>157</v>
      </c>
      <c r="J603" s="9" t="s">
        <v>29</v>
      </c>
      <c r="K603" s="9" t="s">
        <v>3473</v>
      </c>
      <c r="L603" s="9" t="s">
        <v>46</v>
      </c>
      <c r="Y603" s="9" t="s">
        <v>3474</v>
      </c>
      <c r="Z603" s="9" t="s">
        <v>1112</v>
      </c>
      <c r="AA603" s="9" t="s">
        <v>3420</v>
      </c>
      <c r="AB603" s="9" t="s">
        <v>1090</v>
      </c>
    </row>
    <row r="604" spans="1:28" ht="17.25" customHeight="1" x14ac:dyDescent="0.2">
      <c r="A604" s="9">
        <v>426855</v>
      </c>
      <c r="B604" s="9" t="s">
        <v>3475</v>
      </c>
      <c r="C604" s="9" t="s">
        <v>285</v>
      </c>
      <c r="D604" s="9" t="s">
        <v>318</v>
      </c>
      <c r="E604" s="9" t="s">
        <v>93</v>
      </c>
      <c r="F604" s="188" t="s">
        <v>3476</v>
      </c>
      <c r="G604" s="9" t="s">
        <v>34</v>
      </c>
      <c r="H604" s="9" t="s">
        <v>31</v>
      </c>
      <c r="I604" s="9" t="s">
        <v>157</v>
      </c>
      <c r="J604" s="9" t="s">
        <v>32</v>
      </c>
      <c r="K604" s="9">
        <v>2006</v>
      </c>
      <c r="L604" s="9" t="s">
        <v>34</v>
      </c>
      <c r="Y604" s="9" t="s">
        <v>3477</v>
      </c>
      <c r="Z604" s="9" t="s">
        <v>3478</v>
      </c>
      <c r="AA604" s="9" t="s">
        <v>1674</v>
      </c>
      <c r="AB604" s="9" t="s">
        <v>1120</v>
      </c>
    </row>
    <row r="605" spans="1:28" ht="17.25" customHeight="1" x14ac:dyDescent="0.2">
      <c r="A605" s="9">
        <v>422165</v>
      </c>
      <c r="B605" s="9" t="s">
        <v>3479</v>
      </c>
      <c r="C605" s="9" t="s">
        <v>3480</v>
      </c>
      <c r="D605" s="9" t="s">
        <v>282</v>
      </c>
      <c r="E605" s="9" t="s">
        <v>93</v>
      </c>
      <c r="F605" s="188">
        <v>34921</v>
      </c>
      <c r="G605" s="9" t="s">
        <v>588</v>
      </c>
      <c r="H605" s="9" t="s">
        <v>31</v>
      </c>
      <c r="I605" s="9" t="s">
        <v>157</v>
      </c>
      <c r="J605" s="9" t="s">
        <v>32</v>
      </c>
      <c r="K605" s="9">
        <v>2016</v>
      </c>
      <c r="L605" s="9" t="s">
        <v>34</v>
      </c>
      <c r="Y605" s="9" t="s">
        <v>3481</v>
      </c>
      <c r="Z605" s="9" t="s">
        <v>3482</v>
      </c>
      <c r="AA605" s="9" t="s">
        <v>3483</v>
      </c>
      <c r="AB605" s="9" t="s">
        <v>3484</v>
      </c>
    </row>
    <row r="606" spans="1:28" ht="17.25" customHeight="1" x14ac:dyDescent="0.2">
      <c r="A606" s="9">
        <v>426845</v>
      </c>
      <c r="B606" s="9" t="s">
        <v>3485</v>
      </c>
      <c r="C606" s="9" t="s">
        <v>624</v>
      </c>
      <c r="D606" s="9" t="s">
        <v>699</v>
      </c>
      <c r="E606" s="9" t="s">
        <v>93</v>
      </c>
      <c r="F606" s="188">
        <v>32874</v>
      </c>
      <c r="G606" s="9" t="s">
        <v>34</v>
      </c>
      <c r="H606" s="9" t="s">
        <v>31</v>
      </c>
      <c r="I606" s="9" t="s">
        <v>157</v>
      </c>
      <c r="J606" s="9" t="s">
        <v>32</v>
      </c>
      <c r="K606" s="9" t="s">
        <v>3073</v>
      </c>
      <c r="L606" s="9" t="s">
        <v>46</v>
      </c>
      <c r="Y606" s="9" t="s">
        <v>3486</v>
      </c>
      <c r="Z606" s="9" t="s">
        <v>3487</v>
      </c>
      <c r="AA606" s="9" t="s">
        <v>1421</v>
      </c>
      <c r="AB606" s="9" t="s">
        <v>1166</v>
      </c>
    </row>
    <row r="607" spans="1:28" ht="17.25" customHeight="1" x14ac:dyDescent="0.2">
      <c r="A607" s="9">
        <v>426857</v>
      </c>
      <c r="B607" s="9" t="s">
        <v>3488</v>
      </c>
      <c r="C607" s="9" t="s">
        <v>305</v>
      </c>
      <c r="D607" s="9" t="s">
        <v>497</v>
      </c>
      <c r="E607" s="9" t="s">
        <v>93</v>
      </c>
      <c r="H607" s="9" t="s">
        <v>31</v>
      </c>
      <c r="I607" s="9" t="s">
        <v>157</v>
      </c>
      <c r="J607" s="9" t="s">
        <v>29</v>
      </c>
      <c r="K607" s="9">
        <v>2015</v>
      </c>
      <c r="L607" s="9" t="s">
        <v>83</v>
      </c>
      <c r="Y607" s="9" t="s">
        <v>3489</v>
      </c>
      <c r="Z607" s="9" t="s">
        <v>1108</v>
      </c>
      <c r="AA607" s="9" t="s">
        <v>3490</v>
      </c>
      <c r="AB607" s="9" t="s">
        <v>1098</v>
      </c>
    </row>
    <row r="608" spans="1:28" ht="17.25" customHeight="1" x14ac:dyDescent="0.2">
      <c r="A608" s="9">
        <v>426863</v>
      </c>
      <c r="B608" s="9" t="s">
        <v>3491</v>
      </c>
      <c r="C608" s="9" t="s">
        <v>285</v>
      </c>
      <c r="D608" s="9" t="s">
        <v>818</v>
      </c>
      <c r="E608" s="9" t="s">
        <v>93</v>
      </c>
      <c r="F608" s="188">
        <v>33178</v>
      </c>
      <c r="G608" s="9" t="s">
        <v>268</v>
      </c>
      <c r="H608" s="9" t="s">
        <v>31</v>
      </c>
      <c r="I608" s="9" t="s">
        <v>157</v>
      </c>
      <c r="J608" s="9" t="s">
        <v>29</v>
      </c>
      <c r="K608" s="9">
        <v>2007</v>
      </c>
      <c r="L608" s="9" t="s">
        <v>46</v>
      </c>
      <c r="Y608" s="9" t="s">
        <v>3492</v>
      </c>
      <c r="Z608" s="9" t="s">
        <v>1101</v>
      </c>
      <c r="AA608" s="9" t="s">
        <v>3493</v>
      </c>
      <c r="AB608" s="9" t="s">
        <v>1102</v>
      </c>
    </row>
    <row r="609" spans="1:28" ht="17.25" customHeight="1" x14ac:dyDescent="0.2">
      <c r="A609" s="9">
        <v>423661</v>
      </c>
      <c r="B609" s="9" t="s">
        <v>3494</v>
      </c>
      <c r="C609" s="9" t="s">
        <v>576</v>
      </c>
      <c r="D609" s="9" t="s">
        <v>3495</v>
      </c>
      <c r="E609" s="9" t="s">
        <v>93</v>
      </c>
      <c r="F609" s="188">
        <v>36304</v>
      </c>
      <c r="G609" s="9" t="s">
        <v>34</v>
      </c>
      <c r="H609" s="9" t="s">
        <v>31</v>
      </c>
      <c r="I609" s="9" t="s">
        <v>157</v>
      </c>
      <c r="J609" s="9" t="s">
        <v>32</v>
      </c>
      <c r="K609" s="9">
        <v>2017</v>
      </c>
      <c r="L609" s="9" t="s">
        <v>34</v>
      </c>
      <c r="Y609" s="9" t="s">
        <v>3496</v>
      </c>
      <c r="Z609" s="9" t="s">
        <v>1198</v>
      </c>
      <c r="AA609" s="9" t="s">
        <v>3497</v>
      </c>
      <c r="AB609" s="9" t="s">
        <v>1120</v>
      </c>
    </row>
    <row r="610" spans="1:28" ht="17.25" customHeight="1" x14ac:dyDescent="0.2">
      <c r="A610" s="9">
        <v>426629</v>
      </c>
      <c r="B610" s="9" t="s">
        <v>3498</v>
      </c>
      <c r="C610" s="9" t="s">
        <v>285</v>
      </c>
      <c r="D610" s="9" t="s">
        <v>815</v>
      </c>
      <c r="E610" s="9" t="s">
        <v>93</v>
      </c>
      <c r="F610" s="188">
        <v>36443</v>
      </c>
      <c r="H610" s="9" t="s">
        <v>31</v>
      </c>
      <c r="I610" s="9" t="s">
        <v>157</v>
      </c>
      <c r="J610" s="9" t="s">
        <v>32</v>
      </c>
      <c r="K610" s="9">
        <v>2017</v>
      </c>
      <c r="L610" s="9" t="s">
        <v>34</v>
      </c>
      <c r="Y610" s="9" t="s">
        <v>3499</v>
      </c>
      <c r="Z610" s="9" t="s">
        <v>1141</v>
      </c>
      <c r="AA610" s="9" t="s">
        <v>2442</v>
      </c>
      <c r="AB610" s="9" t="s">
        <v>3500</v>
      </c>
    </row>
    <row r="611" spans="1:28" ht="17.25" customHeight="1" x14ac:dyDescent="0.2">
      <c r="A611" s="9">
        <v>426909</v>
      </c>
      <c r="B611" s="9" t="s">
        <v>3501</v>
      </c>
      <c r="C611" s="9" t="s">
        <v>559</v>
      </c>
      <c r="D611" s="9" t="s">
        <v>329</v>
      </c>
      <c r="E611" s="9" t="s">
        <v>93</v>
      </c>
      <c r="F611" s="188">
        <v>31086</v>
      </c>
      <c r="G611" s="9" t="s">
        <v>34</v>
      </c>
      <c r="H611" s="9" t="s">
        <v>35</v>
      </c>
      <c r="I611" s="9" t="s">
        <v>157</v>
      </c>
      <c r="J611" s="9" t="s">
        <v>32</v>
      </c>
      <c r="K611" s="9">
        <v>2004</v>
      </c>
      <c r="L611" s="9" t="s">
        <v>34</v>
      </c>
      <c r="Y611" s="9" t="s">
        <v>3502</v>
      </c>
      <c r="Z611" s="9" t="s">
        <v>1596</v>
      </c>
      <c r="AA611" s="9" t="s">
        <v>1124</v>
      </c>
      <c r="AB611" s="9" t="s">
        <v>1098</v>
      </c>
    </row>
    <row r="612" spans="1:28" ht="17.25" customHeight="1" x14ac:dyDescent="0.2">
      <c r="A612" s="9">
        <v>425531</v>
      </c>
      <c r="B612" s="9" t="s">
        <v>3503</v>
      </c>
      <c r="C612" s="9" t="s">
        <v>278</v>
      </c>
      <c r="D612" s="9" t="s">
        <v>990</v>
      </c>
      <c r="E612" s="9" t="s">
        <v>93</v>
      </c>
      <c r="F612" s="188">
        <v>35595</v>
      </c>
      <c r="G612" s="9" t="s">
        <v>83</v>
      </c>
      <c r="H612" s="9" t="s">
        <v>31</v>
      </c>
      <c r="I612" s="9" t="s">
        <v>157</v>
      </c>
      <c r="J612" s="9" t="s">
        <v>32</v>
      </c>
      <c r="K612" s="9">
        <v>2015</v>
      </c>
      <c r="L612" s="9" t="s">
        <v>83</v>
      </c>
      <c r="Y612" s="9" t="s">
        <v>3504</v>
      </c>
      <c r="Z612" s="9" t="s">
        <v>1204</v>
      </c>
      <c r="AA612" s="9" t="s">
        <v>3505</v>
      </c>
      <c r="AB612" s="9" t="s">
        <v>1291</v>
      </c>
    </row>
    <row r="613" spans="1:28" ht="17.25" customHeight="1" x14ac:dyDescent="0.2">
      <c r="A613" s="9">
        <v>427664</v>
      </c>
      <c r="B613" s="9" t="s">
        <v>3506</v>
      </c>
      <c r="C613" s="9" t="s">
        <v>621</v>
      </c>
      <c r="D613" s="9" t="s">
        <v>328</v>
      </c>
      <c r="E613" s="9" t="s">
        <v>93</v>
      </c>
      <c r="F613" s="188">
        <v>36046</v>
      </c>
      <c r="G613" s="9" t="s">
        <v>381</v>
      </c>
      <c r="H613" s="9" t="s">
        <v>31</v>
      </c>
      <c r="I613" s="9" t="s">
        <v>157</v>
      </c>
      <c r="J613" s="9" t="s">
        <v>29</v>
      </c>
      <c r="K613" s="9">
        <v>2016</v>
      </c>
      <c r="L613" s="9" t="s">
        <v>86</v>
      </c>
      <c r="Y613" s="9" t="s">
        <v>3507</v>
      </c>
      <c r="Z613" s="9" t="s">
        <v>3508</v>
      </c>
      <c r="AA613" s="9" t="s">
        <v>1782</v>
      </c>
      <c r="AB613" s="9" t="s">
        <v>2861</v>
      </c>
    </row>
    <row r="614" spans="1:28" ht="17.25" customHeight="1" x14ac:dyDescent="0.2">
      <c r="A614" s="9">
        <v>425544</v>
      </c>
      <c r="B614" s="9" t="s">
        <v>3509</v>
      </c>
      <c r="C614" s="9" t="s">
        <v>278</v>
      </c>
      <c r="D614" s="9" t="s">
        <v>379</v>
      </c>
      <c r="E614" s="9" t="s">
        <v>93</v>
      </c>
      <c r="F614" s="188">
        <v>36161</v>
      </c>
      <c r="G614" s="9" t="s">
        <v>3510</v>
      </c>
      <c r="H614" s="9" t="s">
        <v>31</v>
      </c>
      <c r="I614" s="9" t="s">
        <v>157</v>
      </c>
      <c r="K614" s="9">
        <v>2016</v>
      </c>
      <c r="L614" s="9" t="s">
        <v>34</v>
      </c>
      <c r="Y614" s="9" t="s">
        <v>3511</v>
      </c>
      <c r="Z614" s="9" t="s">
        <v>1204</v>
      </c>
      <c r="AA614" s="9" t="s">
        <v>2297</v>
      </c>
      <c r="AB614" s="9" t="s">
        <v>1102</v>
      </c>
    </row>
    <row r="615" spans="1:28" ht="17.25" customHeight="1" x14ac:dyDescent="0.2">
      <c r="A615" s="9">
        <v>425547</v>
      </c>
      <c r="B615" s="9" t="s">
        <v>3512</v>
      </c>
      <c r="C615" s="9" t="s">
        <v>391</v>
      </c>
      <c r="D615" s="9" t="s">
        <v>3513</v>
      </c>
      <c r="E615" s="9" t="s">
        <v>92</v>
      </c>
      <c r="F615" s="188">
        <v>35905</v>
      </c>
      <c r="G615" s="9" t="s">
        <v>34</v>
      </c>
      <c r="H615" s="9" t="s">
        <v>31</v>
      </c>
      <c r="I615" s="9" t="s">
        <v>157</v>
      </c>
      <c r="J615" s="9" t="s">
        <v>32</v>
      </c>
      <c r="K615" s="9">
        <v>2017</v>
      </c>
      <c r="L615" s="9" t="s">
        <v>34</v>
      </c>
      <c r="Y615" s="9" t="s">
        <v>3514</v>
      </c>
      <c r="Z615" s="9" t="s">
        <v>1214</v>
      </c>
      <c r="AA615" s="9" t="s">
        <v>3515</v>
      </c>
      <c r="AB615" s="9" t="s">
        <v>1102</v>
      </c>
    </row>
    <row r="616" spans="1:28" ht="17.25" customHeight="1" x14ac:dyDescent="0.2">
      <c r="A616" s="9">
        <v>427672</v>
      </c>
      <c r="B616" s="9" t="s">
        <v>3516</v>
      </c>
      <c r="C616" s="9" t="s">
        <v>441</v>
      </c>
      <c r="D616" s="9" t="s">
        <v>296</v>
      </c>
      <c r="E616" s="9" t="s">
        <v>93</v>
      </c>
      <c r="F616" s="188">
        <v>36386</v>
      </c>
      <c r="G616" s="9" t="s">
        <v>86</v>
      </c>
      <c r="H616" s="9" t="s">
        <v>31</v>
      </c>
      <c r="I616" s="9" t="s">
        <v>157</v>
      </c>
      <c r="J616" s="9" t="s">
        <v>32</v>
      </c>
      <c r="K616" s="9">
        <v>2017</v>
      </c>
      <c r="L616" s="9" t="s">
        <v>86</v>
      </c>
      <c r="Y616" s="9" t="s">
        <v>3517</v>
      </c>
      <c r="Z616" s="9" t="s">
        <v>3518</v>
      </c>
      <c r="AA616" s="9" t="s">
        <v>3519</v>
      </c>
      <c r="AB616" s="9" t="s">
        <v>1157</v>
      </c>
    </row>
    <row r="617" spans="1:28" ht="17.25" customHeight="1" x14ac:dyDescent="0.2">
      <c r="A617" s="9">
        <v>422167</v>
      </c>
      <c r="B617" s="9" t="s">
        <v>3520</v>
      </c>
      <c r="C617" s="9" t="s">
        <v>285</v>
      </c>
      <c r="D617" s="9" t="s">
        <v>981</v>
      </c>
      <c r="E617" s="9" t="s">
        <v>93</v>
      </c>
      <c r="F617" s="188">
        <v>36162</v>
      </c>
      <c r="G617" s="9" t="s">
        <v>77</v>
      </c>
      <c r="H617" s="9" t="s">
        <v>31</v>
      </c>
      <c r="I617" s="9" t="s">
        <v>157</v>
      </c>
      <c r="J617" s="9" t="s">
        <v>29</v>
      </c>
      <c r="K617" s="9">
        <v>2017</v>
      </c>
      <c r="L617" s="9" t="s">
        <v>77</v>
      </c>
      <c r="Y617" s="9" t="s">
        <v>3521</v>
      </c>
      <c r="Z617" s="9" t="s">
        <v>1101</v>
      </c>
      <c r="AA617" s="9" t="s">
        <v>2413</v>
      </c>
      <c r="AB617" s="9" t="s">
        <v>1102</v>
      </c>
    </row>
    <row r="618" spans="1:28" ht="17.25" customHeight="1" x14ac:dyDescent="0.2">
      <c r="A618" s="9">
        <v>426912</v>
      </c>
      <c r="B618" s="9" t="s">
        <v>3522</v>
      </c>
      <c r="C618" s="9" t="s">
        <v>554</v>
      </c>
      <c r="D618" s="9" t="s">
        <v>379</v>
      </c>
      <c r="E618" s="9" t="s">
        <v>93</v>
      </c>
      <c r="F618" s="188" t="s">
        <v>3523</v>
      </c>
      <c r="G618" s="9" t="s">
        <v>268</v>
      </c>
      <c r="H618" s="9" t="s">
        <v>31</v>
      </c>
      <c r="I618" s="9" t="s">
        <v>157</v>
      </c>
      <c r="J618" s="9" t="s">
        <v>29</v>
      </c>
      <c r="K618" s="9">
        <v>2017</v>
      </c>
      <c r="L618" s="9" t="s">
        <v>46</v>
      </c>
      <c r="Y618" s="9" t="s">
        <v>3524</v>
      </c>
      <c r="Z618" s="9" t="s">
        <v>1273</v>
      </c>
      <c r="AA618" s="9" t="s">
        <v>2297</v>
      </c>
      <c r="AB618" s="9" t="s">
        <v>1268</v>
      </c>
    </row>
    <row r="619" spans="1:28" ht="17.25" customHeight="1" x14ac:dyDescent="0.2">
      <c r="A619" s="9">
        <v>425542</v>
      </c>
      <c r="B619" s="9" t="s">
        <v>3525</v>
      </c>
      <c r="C619" s="9" t="s">
        <v>316</v>
      </c>
      <c r="D619" s="9" t="s">
        <v>905</v>
      </c>
      <c r="E619" s="9" t="s">
        <v>93</v>
      </c>
      <c r="F619" s="188">
        <v>34878</v>
      </c>
      <c r="G619" s="9" t="s">
        <v>53</v>
      </c>
      <c r="H619" s="9" t="s">
        <v>31</v>
      </c>
      <c r="I619" s="9" t="s">
        <v>157</v>
      </c>
      <c r="K619" s="9">
        <v>2015</v>
      </c>
      <c r="L619" s="9" t="s">
        <v>34</v>
      </c>
      <c r="Y619" s="9" t="s">
        <v>3526</v>
      </c>
      <c r="Z619" s="9" t="s">
        <v>3020</v>
      </c>
      <c r="AA619" s="9" t="s">
        <v>3527</v>
      </c>
      <c r="AB619" s="9" t="s">
        <v>1134</v>
      </c>
    </row>
    <row r="620" spans="1:28" ht="17.25" customHeight="1" x14ac:dyDescent="0.2">
      <c r="A620" s="9">
        <v>425373</v>
      </c>
      <c r="B620" s="9" t="s">
        <v>3528</v>
      </c>
      <c r="C620" s="9" t="s">
        <v>403</v>
      </c>
      <c r="D620" s="9" t="s">
        <v>787</v>
      </c>
      <c r="E620" s="9" t="s">
        <v>93</v>
      </c>
      <c r="F620" s="188">
        <v>35940</v>
      </c>
      <c r="G620" s="9" t="s">
        <v>338</v>
      </c>
      <c r="H620" s="9" t="s">
        <v>31</v>
      </c>
      <c r="I620" s="9" t="s">
        <v>157</v>
      </c>
      <c r="J620" s="9" t="s">
        <v>32</v>
      </c>
      <c r="K620" s="9">
        <v>2016</v>
      </c>
      <c r="L620" s="9" t="s">
        <v>46</v>
      </c>
      <c r="Y620" s="9" t="s">
        <v>3529</v>
      </c>
      <c r="Z620" s="9" t="s">
        <v>1117</v>
      </c>
      <c r="AA620" s="9" t="s">
        <v>1282</v>
      </c>
      <c r="AB620" s="9" t="s">
        <v>1155</v>
      </c>
    </row>
    <row r="621" spans="1:28" ht="17.25" customHeight="1" x14ac:dyDescent="0.2">
      <c r="A621" s="9">
        <v>426684</v>
      </c>
      <c r="B621" s="9" t="s">
        <v>3530</v>
      </c>
      <c r="C621" s="9" t="s">
        <v>403</v>
      </c>
      <c r="D621" s="9" t="s">
        <v>906</v>
      </c>
      <c r="E621" s="9" t="s">
        <v>92</v>
      </c>
      <c r="F621" s="188">
        <v>36448</v>
      </c>
      <c r="G621" s="9" t="s">
        <v>34</v>
      </c>
      <c r="H621" s="9" t="s">
        <v>31</v>
      </c>
      <c r="I621" s="9" t="s">
        <v>157</v>
      </c>
      <c r="J621" s="9" t="s">
        <v>29</v>
      </c>
      <c r="K621" s="9">
        <v>2017</v>
      </c>
      <c r="L621" s="9" t="s">
        <v>34</v>
      </c>
      <c r="Y621" s="9" t="s">
        <v>3531</v>
      </c>
      <c r="Z621" s="9" t="s">
        <v>1117</v>
      </c>
      <c r="AA621" s="9" t="s">
        <v>3532</v>
      </c>
      <c r="AB621" s="9" t="s">
        <v>1090</v>
      </c>
    </row>
    <row r="622" spans="1:28" ht="17.25" customHeight="1" x14ac:dyDescent="0.2">
      <c r="A622" s="9">
        <v>417391</v>
      </c>
      <c r="B622" s="9" t="s">
        <v>3533</v>
      </c>
      <c r="C622" s="9" t="s">
        <v>3534</v>
      </c>
      <c r="D622" s="9" t="s">
        <v>585</v>
      </c>
      <c r="E622" s="9" t="s">
        <v>92</v>
      </c>
      <c r="F622" s="188">
        <v>34461</v>
      </c>
      <c r="G622" s="9" t="s">
        <v>34</v>
      </c>
      <c r="H622" s="9" t="s">
        <v>31</v>
      </c>
      <c r="I622" s="9" t="s">
        <v>157</v>
      </c>
      <c r="J622" s="9" t="s">
        <v>32</v>
      </c>
      <c r="K622" s="9">
        <v>2013</v>
      </c>
      <c r="L622" s="9" t="s">
        <v>34</v>
      </c>
      <c r="Y622" s="9" t="s">
        <v>3535</v>
      </c>
      <c r="Z622" s="9" t="s">
        <v>3536</v>
      </c>
      <c r="AA622" s="9" t="s">
        <v>2577</v>
      </c>
      <c r="AB622" s="9" t="s">
        <v>1098</v>
      </c>
    </row>
    <row r="623" spans="1:28" ht="17.25" customHeight="1" x14ac:dyDescent="0.2">
      <c r="A623" s="9">
        <v>423778</v>
      </c>
      <c r="B623" s="9" t="s">
        <v>3537</v>
      </c>
      <c r="C623" s="9" t="s">
        <v>535</v>
      </c>
      <c r="D623" s="9" t="s">
        <v>934</v>
      </c>
      <c r="E623" s="9" t="s">
        <v>92</v>
      </c>
      <c r="F623" s="188">
        <v>36161</v>
      </c>
      <c r="G623" s="9" t="s">
        <v>34</v>
      </c>
      <c r="H623" s="9" t="s">
        <v>31</v>
      </c>
      <c r="I623" s="9" t="s">
        <v>157</v>
      </c>
      <c r="J623" s="9" t="s">
        <v>32</v>
      </c>
      <c r="K623" s="9">
        <v>2017</v>
      </c>
      <c r="L623" s="9" t="s">
        <v>542</v>
      </c>
      <c r="Y623" s="9" t="s">
        <v>3538</v>
      </c>
      <c r="Z623" s="9" t="s">
        <v>3539</v>
      </c>
      <c r="AA623" s="9" t="s">
        <v>3540</v>
      </c>
      <c r="AB623" s="9" t="s">
        <v>1100</v>
      </c>
    </row>
    <row r="624" spans="1:28" ht="17.25" customHeight="1" x14ac:dyDescent="0.2">
      <c r="A624" s="9">
        <v>423858</v>
      </c>
      <c r="B624" s="9" t="s">
        <v>3541</v>
      </c>
      <c r="C624" s="9" t="s">
        <v>1065</v>
      </c>
      <c r="D624" s="9" t="s">
        <v>329</v>
      </c>
      <c r="E624" s="9" t="s">
        <v>92</v>
      </c>
      <c r="F624" s="188">
        <v>36161</v>
      </c>
      <c r="G624" s="9" t="s">
        <v>34</v>
      </c>
      <c r="H624" s="9" t="s">
        <v>31</v>
      </c>
      <c r="I624" s="9" t="s">
        <v>157</v>
      </c>
      <c r="J624" s="9" t="s">
        <v>32</v>
      </c>
      <c r="K624" s="9">
        <v>2017</v>
      </c>
      <c r="L624" s="9" t="s">
        <v>34</v>
      </c>
      <c r="Y624" s="9" t="s">
        <v>3542</v>
      </c>
      <c r="Z624" s="9" t="s">
        <v>3543</v>
      </c>
      <c r="AA624" s="9" t="s">
        <v>1778</v>
      </c>
      <c r="AB624" s="9" t="s">
        <v>1090</v>
      </c>
    </row>
    <row r="625" spans="1:28" ht="17.25" customHeight="1" x14ac:dyDescent="0.2">
      <c r="A625" s="9">
        <v>426787</v>
      </c>
      <c r="B625" s="9" t="s">
        <v>3544</v>
      </c>
      <c r="C625" s="9" t="s">
        <v>387</v>
      </c>
      <c r="D625" s="9" t="s">
        <v>498</v>
      </c>
      <c r="E625" s="9" t="s">
        <v>92</v>
      </c>
      <c r="F625" s="188">
        <v>35711</v>
      </c>
      <c r="G625" s="9" t="s">
        <v>268</v>
      </c>
      <c r="H625" s="9" t="s">
        <v>31</v>
      </c>
      <c r="I625" s="9" t="s">
        <v>157</v>
      </c>
      <c r="J625" s="9" t="s">
        <v>32</v>
      </c>
      <c r="K625" s="9">
        <v>2017</v>
      </c>
      <c r="L625" s="9" t="s">
        <v>34</v>
      </c>
      <c r="Y625" s="9" t="s">
        <v>3545</v>
      </c>
      <c r="Z625" s="9" t="s">
        <v>1233</v>
      </c>
      <c r="AA625" s="9" t="s">
        <v>1136</v>
      </c>
      <c r="AB625" s="9" t="s">
        <v>1098</v>
      </c>
    </row>
    <row r="626" spans="1:28" ht="17.25" customHeight="1" x14ac:dyDescent="0.2">
      <c r="A626" s="9">
        <v>426788</v>
      </c>
      <c r="B626" s="9" t="s">
        <v>3546</v>
      </c>
      <c r="C626" s="9" t="s">
        <v>3547</v>
      </c>
      <c r="D626" s="9" t="s">
        <v>275</v>
      </c>
      <c r="E626" s="9" t="s">
        <v>92</v>
      </c>
      <c r="F626" s="188">
        <v>35796</v>
      </c>
      <c r="G626" s="9" t="s">
        <v>34</v>
      </c>
      <c r="H626" s="9" t="s">
        <v>31</v>
      </c>
      <c r="I626" s="9" t="s">
        <v>157</v>
      </c>
      <c r="J626" s="9" t="s">
        <v>29</v>
      </c>
      <c r="K626" s="9">
        <v>2017</v>
      </c>
      <c r="L626" s="9" t="s">
        <v>34</v>
      </c>
      <c r="Y626" s="9" t="s">
        <v>3548</v>
      </c>
      <c r="Z626" s="9" t="s">
        <v>1207</v>
      </c>
      <c r="AA626" s="9" t="s">
        <v>3549</v>
      </c>
      <c r="AB626" s="9" t="s">
        <v>1090</v>
      </c>
    </row>
    <row r="627" spans="1:28" ht="17.25" customHeight="1" x14ac:dyDescent="0.2">
      <c r="A627" s="9">
        <v>423878</v>
      </c>
      <c r="B627" s="9" t="s">
        <v>3550</v>
      </c>
      <c r="C627" s="9" t="s">
        <v>466</v>
      </c>
      <c r="D627" s="9" t="s">
        <v>288</v>
      </c>
      <c r="E627" s="9" t="s">
        <v>92</v>
      </c>
      <c r="F627" s="188">
        <v>35796</v>
      </c>
      <c r="G627" s="9" t="s">
        <v>551</v>
      </c>
      <c r="H627" s="9" t="s">
        <v>31</v>
      </c>
      <c r="I627" s="9" t="s">
        <v>157</v>
      </c>
      <c r="J627" s="9" t="s">
        <v>32</v>
      </c>
      <c r="K627" s="9">
        <v>2017</v>
      </c>
      <c r="L627" s="9" t="s">
        <v>46</v>
      </c>
      <c r="Y627" s="9" t="s">
        <v>3551</v>
      </c>
      <c r="Z627" s="9" t="s">
        <v>3552</v>
      </c>
      <c r="AA627" s="9" t="s">
        <v>1271</v>
      </c>
      <c r="AB627" s="9" t="s">
        <v>1100</v>
      </c>
    </row>
    <row r="628" spans="1:28" ht="17.25" customHeight="1" x14ac:dyDescent="0.2">
      <c r="A628" s="9">
        <v>426793</v>
      </c>
      <c r="B628" s="9" t="s">
        <v>3553</v>
      </c>
      <c r="C628" s="9" t="s">
        <v>576</v>
      </c>
      <c r="D628" s="9" t="s">
        <v>453</v>
      </c>
      <c r="E628" s="9" t="s">
        <v>92</v>
      </c>
      <c r="F628" s="188">
        <v>36161</v>
      </c>
      <c r="G628" s="9" t="s">
        <v>338</v>
      </c>
      <c r="H628" s="9" t="s">
        <v>31</v>
      </c>
      <c r="I628" s="9" t="s">
        <v>157</v>
      </c>
      <c r="J628" s="9" t="s">
        <v>29</v>
      </c>
      <c r="K628" s="9">
        <v>2017</v>
      </c>
      <c r="Y628" s="9" t="s">
        <v>3554</v>
      </c>
      <c r="Z628" s="9" t="s">
        <v>1218</v>
      </c>
      <c r="AA628" s="9" t="s">
        <v>3555</v>
      </c>
      <c r="AB628" s="9" t="s">
        <v>3556</v>
      </c>
    </row>
    <row r="629" spans="1:28" ht="17.25" customHeight="1" x14ac:dyDescent="0.2">
      <c r="A629" s="9">
        <v>423840</v>
      </c>
      <c r="B629" s="9" t="s">
        <v>3557</v>
      </c>
      <c r="C629" s="9" t="s">
        <v>330</v>
      </c>
      <c r="D629" s="9" t="s">
        <v>384</v>
      </c>
      <c r="E629" s="9" t="s">
        <v>92</v>
      </c>
      <c r="F629" s="188">
        <v>36190</v>
      </c>
      <c r="G629" s="9" t="s">
        <v>34</v>
      </c>
      <c r="H629" s="9" t="s">
        <v>31</v>
      </c>
      <c r="I629" s="9" t="s">
        <v>157</v>
      </c>
      <c r="J629" s="9" t="s">
        <v>32</v>
      </c>
      <c r="K629" s="9">
        <v>2016</v>
      </c>
      <c r="L629" s="9" t="s">
        <v>34</v>
      </c>
      <c r="Y629" s="9" t="s">
        <v>3558</v>
      </c>
      <c r="Z629" s="9" t="s">
        <v>2398</v>
      </c>
      <c r="AA629" s="9" t="s">
        <v>3559</v>
      </c>
      <c r="AB629" s="9" t="s">
        <v>1102</v>
      </c>
    </row>
    <row r="630" spans="1:28" ht="17.25" customHeight="1" x14ac:dyDescent="0.2">
      <c r="A630" s="9">
        <v>426646</v>
      </c>
      <c r="B630" s="9" t="s">
        <v>3560</v>
      </c>
      <c r="C630" s="9" t="s">
        <v>893</v>
      </c>
      <c r="D630" s="9" t="s">
        <v>322</v>
      </c>
      <c r="E630" s="9" t="s">
        <v>92</v>
      </c>
      <c r="F630" s="188">
        <v>36161</v>
      </c>
      <c r="G630" s="9" t="s">
        <v>34</v>
      </c>
      <c r="H630" s="9" t="s">
        <v>31</v>
      </c>
      <c r="I630" s="9" t="s">
        <v>157</v>
      </c>
      <c r="J630" s="9" t="s">
        <v>29</v>
      </c>
      <c r="K630" s="9">
        <v>2017</v>
      </c>
      <c r="L630" s="9" t="s">
        <v>34</v>
      </c>
      <c r="Y630" s="9" t="s">
        <v>3561</v>
      </c>
      <c r="Z630" s="9" t="s">
        <v>3562</v>
      </c>
      <c r="AA630" s="9" t="s">
        <v>1179</v>
      </c>
      <c r="AB630" s="9" t="s">
        <v>1120</v>
      </c>
    </row>
    <row r="631" spans="1:28" ht="17.25" customHeight="1" x14ac:dyDescent="0.2">
      <c r="A631" s="9">
        <v>422090</v>
      </c>
      <c r="B631" s="9" t="s">
        <v>3563</v>
      </c>
      <c r="C631" s="9" t="s">
        <v>466</v>
      </c>
      <c r="D631" s="9" t="s">
        <v>2482</v>
      </c>
      <c r="E631" s="9" t="s">
        <v>92</v>
      </c>
      <c r="F631" s="188">
        <v>35497</v>
      </c>
      <c r="G631" s="9" t="s">
        <v>34</v>
      </c>
      <c r="H631" s="9" t="s">
        <v>31</v>
      </c>
      <c r="I631" s="9" t="s">
        <v>157</v>
      </c>
      <c r="J631" s="9" t="s">
        <v>32</v>
      </c>
      <c r="K631" s="9">
        <v>2016</v>
      </c>
      <c r="L631" s="9" t="s">
        <v>46</v>
      </c>
      <c r="X631" s="9" t="s">
        <v>517</v>
      </c>
      <c r="Y631" s="9" t="s">
        <v>3564</v>
      </c>
      <c r="Z631" s="9" t="s">
        <v>3552</v>
      </c>
      <c r="AA631" s="9" t="s">
        <v>3565</v>
      </c>
      <c r="AB631" s="9" t="s">
        <v>1102</v>
      </c>
    </row>
    <row r="632" spans="1:28" ht="17.25" customHeight="1" x14ac:dyDescent="0.2">
      <c r="A632" s="9">
        <v>422096</v>
      </c>
      <c r="B632" s="9" t="s">
        <v>3566</v>
      </c>
      <c r="C632" s="9" t="s">
        <v>399</v>
      </c>
      <c r="D632" s="9" t="s">
        <v>929</v>
      </c>
      <c r="E632" s="9" t="s">
        <v>92</v>
      </c>
      <c r="F632" s="188">
        <v>36180</v>
      </c>
      <c r="G632" s="9" t="s">
        <v>34</v>
      </c>
      <c r="H632" s="9" t="s">
        <v>31</v>
      </c>
      <c r="I632" s="9" t="s">
        <v>157</v>
      </c>
      <c r="J632" s="9" t="s">
        <v>32</v>
      </c>
      <c r="K632" s="9">
        <v>2016</v>
      </c>
      <c r="L632" s="9" t="s">
        <v>34</v>
      </c>
      <c r="Y632" s="9" t="s">
        <v>3567</v>
      </c>
      <c r="Z632" s="9" t="s">
        <v>3568</v>
      </c>
      <c r="AA632" s="9" t="s">
        <v>3569</v>
      </c>
      <c r="AB632" s="9" t="s">
        <v>1120</v>
      </c>
    </row>
    <row r="633" spans="1:28" ht="17.25" customHeight="1" x14ac:dyDescent="0.2">
      <c r="A633" s="9">
        <v>427564</v>
      </c>
      <c r="B633" s="9" t="s">
        <v>3570</v>
      </c>
      <c r="C633" s="9" t="s">
        <v>302</v>
      </c>
      <c r="D633" s="9" t="s">
        <v>826</v>
      </c>
      <c r="E633" s="9" t="s">
        <v>92</v>
      </c>
      <c r="F633" s="188" t="s">
        <v>3571</v>
      </c>
      <c r="G633" s="9" t="s">
        <v>3572</v>
      </c>
      <c r="H633" s="9" t="s">
        <v>31</v>
      </c>
      <c r="I633" s="9" t="s">
        <v>157</v>
      </c>
      <c r="J633" s="9" t="s">
        <v>32</v>
      </c>
      <c r="K633" s="9">
        <v>2007</v>
      </c>
      <c r="L633" s="9" t="s">
        <v>83</v>
      </c>
      <c r="Y633" s="9" t="s">
        <v>3573</v>
      </c>
      <c r="Z633" s="9" t="s">
        <v>1094</v>
      </c>
      <c r="AA633" s="9" t="s">
        <v>3574</v>
      </c>
      <c r="AB633" s="9" t="s">
        <v>1102</v>
      </c>
    </row>
    <row r="634" spans="1:28" ht="17.25" customHeight="1" x14ac:dyDescent="0.2">
      <c r="A634" s="9">
        <v>423976</v>
      </c>
      <c r="B634" s="9" t="s">
        <v>3575</v>
      </c>
      <c r="C634" s="9" t="s">
        <v>999</v>
      </c>
      <c r="D634" s="9" t="s">
        <v>3576</v>
      </c>
      <c r="E634" s="9" t="s">
        <v>92</v>
      </c>
      <c r="F634" s="188">
        <v>36251</v>
      </c>
      <c r="G634" s="9" t="s">
        <v>34</v>
      </c>
      <c r="H634" s="9" t="s">
        <v>31</v>
      </c>
      <c r="I634" s="9" t="s">
        <v>157</v>
      </c>
      <c r="J634" s="9" t="s">
        <v>32</v>
      </c>
      <c r="K634" s="9">
        <v>2017</v>
      </c>
      <c r="L634" s="9" t="s">
        <v>46</v>
      </c>
      <c r="Y634" s="9" t="s">
        <v>3577</v>
      </c>
      <c r="Z634" s="9" t="s">
        <v>3578</v>
      </c>
      <c r="AA634" s="9" t="s">
        <v>3579</v>
      </c>
      <c r="AB634" s="9" t="s">
        <v>1090</v>
      </c>
    </row>
    <row r="635" spans="1:28" ht="17.25" customHeight="1" x14ac:dyDescent="0.2">
      <c r="A635" s="9">
        <v>427648</v>
      </c>
      <c r="B635" s="9" t="s">
        <v>3580</v>
      </c>
      <c r="C635" s="9" t="s">
        <v>391</v>
      </c>
      <c r="D635" s="9" t="s">
        <v>440</v>
      </c>
      <c r="E635" s="9" t="s">
        <v>92</v>
      </c>
      <c r="F635" s="188">
        <v>35981</v>
      </c>
      <c r="G635" s="9" t="s">
        <v>34</v>
      </c>
      <c r="H635" s="9" t="s">
        <v>31</v>
      </c>
      <c r="I635" s="9" t="s">
        <v>157</v>
      </c>
      <c r="J635" s="9" t="s">
        <v>32</v>
      </c>
      <c r="K635" s="9">
        <v>2018</v>
      </c>
      <c r="L635" s="9" t="s">
        <v>34</v>
      </c>
      <c r="N635" s="9">
        <v>1212</v>
      </c>
      <c r="O635" s="188">
        <v>44608.524907407409</v>
      </c>
      <c r="P635" s="9">
        <v>18000</v>
      </c>
      <c r="Y635" s="9" t="s">
        <v>3581</v>
      </c>
      <c r="Z635" s="9" t="s">
        <v>1214</v>
      </c>
      <c r="AA635" s="9" t="s">
        <v>1116</v>
      </c>
      <c r="AB635" s="9" t="s">
        <v>1120</v>
      </c>
    </row>
    <row r="636" spans="1:28" ht="17.25" customHeight="1" x14ac:dyDescent="0.2">
      <c r="A636" s="9">
        <v>423979</v>
      </c>
      <c r="B636" s="9" t="s">
        <v>3582</v>
      </c>
      <c r="C636" s="9" t="s">
        <v>447</v>
      </c>
      <c r="D636" s="9" t="s">
        <v>412</v>
      </c>
      <c r="E636" s="9" t="s">
        <v>92</v>
      </c>
      <c r="F636" s="188">
        <v>35431</v>
      </c>
      <c r="G636" s="9" t="s">
        <v>268</v>
      </c>
      <c r="H636" s="9" t="s">
        <v>31</v>
      </c>
      <c r="I636" s="9" t="s">
        <v>157</v>
      </c>
      <c r="J636" s="9" t="s">
        <v>29</v>
      </c>
      <c r="K636" s="9">
        <v>2015</v>
      </c>
      <c r="L636" s="9" t="s">
        <v>46</v>
      </c>
      <c r="P636" s="9">
        <v>21500</v>
      </c>
      <c r="Y636" s="9" t="s">
        <v>3583</v>
      </c>
      <c r="Z636" s="9" t="s">
        <v>1162</v>
      </c>
      <c r="AA636" s="9" t="s">
        <v>1097</v>
      </c>
      <c r="AB636" s="9" t="s">
        <v>1120</v>
      </c>
    </row>
    <row r="637" spans="1:28" ht="17.25" customHeight="1" x14ac:dyDescent="0.2">
      <c r="A637" s="9">
        <v>427649</v>
      </c>
      <c r="B637" s="9" t="s">
        <v>3584</v>
      </c>
      <c r="C637" s="9" t="s">
        <v>285</v>
      </c>
      <c r="D637" s="9" t="s">
        <v>386</v>
      </c>
      <c r="E637" s="9" t="s">
        <v>92</v>
      </c>
      <c r="F637" s="188">
        <v>34762</v>
      </c>
      <c r="G637" s="9" t="s">
        <v>3585</v>
      </c>
      <c r="H637" s="9" t="s">
        <v>31</v>
      </c>
      <c r="I637" s="9" t="s">
        <v>157</v>
      </c>
      <c r="J637" s="9" t="s">
        <v>29</v>
      </c>
      <c r="K637" s="9">
        <v>2013</v>
      </c>
      <c r="L637" s="9" t="s">
        <v>46</v>
      </c>
      <c r="Y637" s="9" t="s">
        <v>3586</v>
      </c>
      <c r="Z637" s="9" t="s">
        <v>3587</v>
      </c>
      <c r="AA637" s="9" t="s">
        <v>3588</v>
      </c>
      <c r="AB637" s="9" t="s">
        <v>1289</v>
      </c>
    </row>
    <row r="638" spans="1:28" ht="17.25" customHeight="1" x14ac:dyDescent="0.2">
      <c r="A638" s="9">
        <v>426733</v>
      </c>
      <c r="B638" s="9" t="s">
        <v>3589</v>
      </c>
      <c r="C638" s="9" t="s">
        <v>628</v>
      </c>
      <c r="D638" s="9" t="s">
        <v>461</v>
      </c>
      <c r="E638" s="9" t="s">
        <v>92</v>
      </c>
      <c r="F638" s="188">
        <v>35942</v>
      </c>
      <c r="G638" s="9" t="s">
        <v>34</v>
      </c>
      <c r="H638" s="9" t="s">
        <v>31</v>
      </c>
      <c r="I638" s="9" t="s">
        <v>157</v>
      </c>
      <c r="J638" s="9" t="s">
        <v>32</v>
      </c>
      <c r="K638" s="9" t="s">
        <v>458</v>
      </c>
      <c r="L638" s="9" t="s">
        <v>34</v>
      </c>
      <c r="Y638" s="9" t="s">
        <v>3590</v>
      </c>
      <c r="Z638" s="9" t="s">
        <v>1307</v>
      </c>
      <c r="AA638" s="9" t="s">
        <v>1132</v>
      </c>
      <c r="AB638" s="9" t="s">
        <v>1120</v>
      </c>
    </row>
    <row r="639" spans="1:28" ht="17.25" customHeight="1" x14ac:dyDescent="0.2">
      <c r="A639" s="9">
        <v>426712</v>
      </c>
      <c r="B639" s="9" t="s">
        <v>3591</v>
      </c>
      <c r="C639" s="9" t="s">
        <v>3592</v>
      </c>
      <c r="D639" s="9" t="s">
        <v>3593</v>
      </c>
      <c r="E639" s="9" t="s">
        <v>92</v>
      </c>
      <c r="F639" s="188">
        <v>35431</v>
      </c>
      <c r="G639" s="9" t="s">
        <v>34</v>
      </c>
      <c r="H639" s="9" t="s">
        <v>31</v>
      </c>
      <c r="I639" s="9" t="s">
        <v>157</v>
      </c>
      <c r="J639" s="9" t="s">
        <v>29</v>
      </c>
      <c r="K639" s="9">
        <v>2015</v>
      </c>
      <c r="L639" s="9" t="s">
        <v>46</v>
      </c>
      <c r="Y639" s="9" t="s">
        <v>3594</v>
      </c>
      <c r="Z639" s="9" t="s">
        <v>3595</v>
      </c>
      <c r="AA639" s="9" t="s">
        <v>2475</v>
      </c>
      <c r="AB639" s="9" t="s">
        <v>1120</v>
      </c>
    </row>
    <row r="640" spans="1:28" ht="17.25" customHeight="1" x14ac:dyDescent="0.2">
      <c r="A640" s="9">
        <v>423706</v>
      </c>
      <c r="B640" s="9" t="s">
        <v>3596</v>
      </c>
      <c r="C640" s="9" t="s">
        <v>270</v>
      </c>
      <c r="D640" s="9" t="s">
        <v>322</v>
      </c>
      <c r="E640" s="9" t="s">
        <v>92</v>
      </c>
      <c r="F640" s="188">
        <v>35964</v>
      </c>
      <c r="G640" s="9" t="s">
        <v>34</v>
      </c>
      <c r="H640" s="9" t="s">
        <v>31</v>
      </c>
      <c r="I640" s="9" t="s">
        <v>157</v>
      </c>
      <c r="J640" s="9" t="s">
        <v>32</v>
      </c>
      <c r="K640" s="9">
        <v>2016</v>
      </c>
      <c r="L640" s="9" t="s">
        <v>89</v>
      </c>
      <c r="X640" s="9" t="s">
        <v>517</v>
      </c>
      <c r="Y640" s="9" t="s">
        <v>3597</v>
      </c>
      <c r="Z640" s="9" t="s">
        <v>1105</v>
      </c>
      <c r="AA640" s="9" t="s">
        <v>1179</v>
      </c>
      <c r="AB640" s="9" t="s">
        <v>3598</v>
      </c>
    </row>
    <row r="641" spans="1:28" ht="17.25" customHeight="1" x14ac:dyDescent="0.2">
      <c r="A641" s="9">
        <v>425305</v>
      </c>
      <c r="B641" s="9" t="s">
        <v>3599</v>
      </c>
      <c r="C641" s="9" t="s">
        <v>303</v>
      </c>
      <c r="D641" s="9" t="s">
        <v>3600</v>
      </c>
      <c r="E641" s="9" t="s">
        <v>92</v>
      </c>
      <c r="F641" s="188">
        <v>35431</v>
      </c>
      <c r="G641" s="9" t="s">
        <v>34</v>
      </c>
      <c r="H641" s="9" t="s">
        <v>31</v>
      </c>
      <c r="I641" s="9" t="s">
        <v>157</v>
      </c>
      <c r="J641" s="9" t="s">
        <v>29</v>
      </c>
      <c r="K641" s="9">
        <v>2014</v>
      </c>
      <c r="L641" s="9" t="s">
        <v>34</v>
      </c>
      <c r="Y641" s="9" t="s">
        <v>3601</v>
      </c>
      <c r="Z641" s="9" t="s">
        <v>3602</v>
      </c>
      <c r="AA641" s="9" t="s">
        <v>3603</v>
      </c>
      <c r="AB641" s="9" t="s">
        <v>1119</v>
      </c>
    </row>
    <row r="642" spans="1:28" ht="17.25" customHeight="1" x14ac:dyDescent="0.2">
      <c r="A642" s="9">
        <v>423712</v>
      </c>
      <c r="B642" s="9" t="s">
        <v>1012</v>
      </c>
      <c r="C642" s="9" t="s">
        <v>326</v>
      </c>
      <c r="D642" s="9" t="s">
        <v>279</v>
      </c>
      <c r="E642" s="9" t="s">
        <v>92</v>
      </c>
      <c r="F642" s="188">
        <v>36483</v>
      </c>
      <c r="G642" s="9" t="s">
        <v>34</v>
      </c>
      <c r="H642" s="9" t="s">
        <v>31</v>
      </c>
      <c r="I642" s="9" t="s">
        <v>157</v>
      </c>
      <c r="J642" s="9" t="s">
        <v>32</v>
      </c>
      <c r="K642" s="9">
        <v>2017</v>
      </c>
      <c r="L642" s="9" t="s">
        <v>89</v>
      </c>
      <c r="Y642" s="9" t="s">
        <v>3604</v>
      </c>
      <c r="Z642" s="9" t="s">
        <v>1241</v>
      </c>
      <c r="AA642" s="9" t="s">
        <v>1104</v>
      </c>
      <c r="AB642" s="9" t="s">
        <v>1120</v>
      </c>
    </row>
    <row r="643" spans="1:28" ht="17.25" customHeight="1" x14ac:dyDescent="0.2">
      <c r="A643" s="9">
        <v>423827</v>
      </c>
      <c r="B643" s="9" t="s">
        <v>681</v>
      </c>
      <c r="C643" s="9" t="s">
        <v>305</v>
      </c>
      <c r="D643" s="9" t="s">
        <v>279</v>
      </c>
      <c r="E643" s="9" t="s">
        <v>92</v>
      </c>
      <c r="F643" s="188">
        <v>35652</v>
      </c>
      <c r="G643" s="9" t="s">
        <v>34</v>
      </c>
      <c r="H643" s="9" t="s">
        <v>31</v>
      </c>
      <c r="I643" s="9" t="s">
        <v>157</v>
      </c>
      <c r="J643" s="9" t="s">
        <v>29</v>
      </c>
      <c r="K643" s="9">
        <v>2015</v>
      </c>
      <c r="L643" s="9" t="s">
        <v>34</v>
      </c>
      <c r="Y643" s="9" t="s">
        <v>1258</v>
      </c>
      <c r="Z643" s="9" t="s">
        <v>1108</v>
      </c>
      <c r="AA643" s="9" t="s">
        <v>1104</v>
      </c>
      <c r="AB643" s="9" t="s">
        <v>1102</v>
      </c>
    </row>
    <row r="644" spans="1:28" ht="17.25" customHeight="1" x14ac:dyDescent="0.2">
      <c r="A644" s="9">
        <v>421846</v>
      </c>
      <c r="B644" s="9" t="s">
        <v>3605</v>
      </c>
      <c r="C644" s="9" t="s">
        <v>576</v>
      </c>
      <c r="D644" s="9" t="s">
        <v>275</v>
      </c>
      <c r="E644" s="9" t="s">
        <v>92</v>
      </c>
      <c r="F644" s="188">
        <v>36183</v>
      </c>
      <c r="G644" s="9" t="s">
        <v>34</v>
      </c>
      <c r="H644" s="9" t="s">
        <v>31</v>
      </c>
      <c r="I644" s="9" t="s">
        <v>157</v>
      </c>
      <c r="J644" s="9" t="s">
        <v>32</v>
      </c>
      <c r="K644" s="9">
        <v>2016</v>
      </c>
      <c r="L644" s="9" t="s">
        <v>34</v>
      </c>
      <c r="Y644" s="9" t="s">
        <v>3606</v>
      </c>
      <c r="Z644" s="9" t="s">
        <v>1340</v>
      </c>
      <c r="AA644" s="9" t="s">
        <v>1341</v>
      </c>
      <c r="AB644" s="9" t="s">
        <v>1090</v>
      </c>
    </row>
    <row r="645" spans="1:28" ht="17.25" customHeight="1" x14ac:dyDescent="0.2">
      <c r="A645" s="9">
        <v>423861</v>
      </c>
      <c r="B645" s="9" t="s">
        <v>3607</v>
      </c>
      <c r="C645" s="9" t="s">
        <v>505</v>
      </c>
      <c r="D645" s="9" t="s">
        <v>329</v>
      </c>
      <c r="E645" s="9" t="s">
        <v>92</v>
      </c>
      <c r="F645" s="188">
        <v>36526</v>
      </c>
      <c r="G645" s="9" t="s">
        <v>34</v>
      </c>
      <c r="H645" s="9" t="s">
        <v>31</v>
      </c>
      <c r="I645" s="9" t="s">
        <v>157</v>
      </c>
      <c r="J645" s="9" t="s">
        <v>29</v>
      </c>
      <c r="K645" s="9">
        <v>2017</v>
      </c>
      <c r="L645" s="9" t="s">
        <v>34</v>
      </c>
      <c r="Y645" s="9" t="s">
        <v>3608</v>
      </c>
      <c r="Z645" s="9" t="s">
        <v>1234</v>
      </c>
      <c r="AA645" s="9" t="s">
        <v>1127</v>
      </c>
      <c r="AB645" s="9" t="s">
        <v>1120</v>
      </c>
    </row>
    <row r="646" spans="1:28" ht="17.25" customHeight="1" x14ac:dyDescent="0.2">
      <c r="A646" s="9">
        <v>425315</v>
      </c>
      <c r="B646" s="9" t="s">
        <v>785</v>
      </c>
      <c r="C646" s="9" t="s">
        <v>307</v>
      </c>
      <c r="D646" s="9" t="s">
        <v>453</v>
      </c>
      <c r="E646" s="9" t="s">
        <v>92</v>
      </c>
      <c r="F646" s="188">
        <v>36192</v>
      </c>
      <c r="G646" s="9" t="s">
        <v>594</v>
      </c>
      <c r="H646" s="9" t="s">
        <v>31</v>
      </c>
      <c r="I646" s="9" t="s">
        <v>157</v>
      </c>
      <c r="J646" s="9" t="s">
        <v>32</v>
      </c>
      <c r="K646" s="9">
        <v>2016</v>
      </c>
      <c r="L646" s="9" t="s">
        <v>46</v>
      </c>
      <c r="Y646" s="9" t="s">
        <v>3609</v>
      </c>
      <c r="Z646" s="9" t="s">
        <v>1130</v>
      </c>
      <c r="AA646" s="9" t="s">
        <v>3610</v>
      </c>
      <c r="AB646" s="9" t="s">
        <v>1219</v>
      </c>
    </row>
    <row r="647" spans="1:28" ht="17.25" customHeight="1" x14ac:dyDescent="0.2">
      <c r="A647" s="9">
        <v>425285</v>
      </c>
      <c r="B647" s="9" t="s">
        <v>3611</v>
      </c>
      <c r="C647" s="9" t="s">
        <v>784</v>
      </c>
      <c r="D647" s="9" t="s">
        <v>794</v>
      </c>
      <c r="E647" s="9" t="s">
        <v>92</v>
      </c>
      <c r="F647" s="188">
        <v>35065</v>
      </c>
      <c r="H647" s="9" t="s">
        <v>31</v>
      </c>
      <c r="I647" s="9" t="s">
        <v>157</v>
      </c>
      <c r="J647" s="9" t="s">
        <v>29</v>
      </c>
      <c r="K647" s="9">
        <v>2015</v>
      </c>
      <c r="L647" s="9" t="s">
        <v>46</v>
      </c>
      <c r="Y647" s="9" t="s">
        <v>3612</v>
      </c>
      <c r="Z647" s="9" t="s">
        <v>3613</v>
      </c>
      <c r="AA647" s="9" t="s">
        <v>3614</v>
      </c>
      <c r="AB647" s="9" t="s">
        <v>1090</v>
      </c>
    </row>
    <row r="648" spans="1:28" ht="17.25" customHeight="1" x14ac:dyDescent="0.2">
      <c r="A648" s="9">
        <v>425320</v>
      </c>
      <c r="B648" s="9" t="s">
        <v>3615</v>
      </c>
      <c r="C648" s="9" t="s">
        <v>3616</v>
      </c>
      <c r="D648" s="9" t="s">
        <v>2983</v>
      </c>
      <c r="E648" s="9" t="s">
        <v>92</v>
      </c>
      <c r="F648" s="188">
        <v>35891</v>
      </c>
      <c r="G648" s="9" t="s">
        <v>3617</v>
      </c>
      <c r="H648" s="9" t="s">
        <v>31</v>
      </c>
      <c r="I648" s="9" t="s">
        <v>157</v>
      </c>
      <c r="J648" s="9" t="s">
        <v>32</v>
      </c>
      <c r="K648" s="9">
        <v>2016</v>
      </c>
      <c r="L648" s="9" t="s">
        <v>89</v>
      </c>
      <c r="Y648" s="9" t="s">
        <v>3618</v>
      </c>
      <c r="Z648" s="9" t="s">
        <v>3619</v>
      </c>
      <c r="AA648" s="9" t="s">
        <v>3620</v>
      </c>
      <c r="AB648" s="9" t="s">
        <v>1090</v>
      </c>
    </row>
    <row r="649" spans="1:28" ht="17.25" customHeight="1" x14ac:dyDescent="0.2">
      <c r="A649" s="9">
        <v>426679</v>
      </c>
      <c r="B649" s="9" t="s">
        <v>3621</v>
      </c>
      <c r="C649" s="9" t="s">
        <v>2987</v>
      </c>
      <c r="D649" s="9" t="s">
        <v>349</v>
      </c>
      <c r="E649" s="9" t="s">
        <v>92</v>
      </c>
      <c r="F649" s="188">
        <v>25735</v>
      </c>
      <c r="G649" s="9" t="s">
        <v>268</v>
      </c>
      <c r="H649" s="9" t="s">
        <v>31</v>
      </c>
      <c r="I649" s="9" t="s">
        <v>157</v>
      </c>
      <c r="J649" s="9" t="s">
        <v>32</v>
      </c>
      <c r="K649" s="9">
        <v>2019</v>
      </c>
      <c r="L649" s="9" t="s">
        <v>34</v>
      </c>
      <c r="Y649" s="9" t="s">
        <v>3622</v>
      </c>
      <c r="Z649" s="9" t="s">
        <v>3623</v>
      </c>
      <c r="AA649" s="9" t="s">
        <v>2259</v>
      </c>
      <c r="AB649" s="9" t="s">
        <v>1098</v>
      </c>
    </row>
    <row r="650" spans="1:28" ht="17.25" customHeight="1" x14ac:dyDescent="0.2">
      <c r="A650" s="9">
        <v>426699</v>
      </c>
      <c r="B650" s="9" t="s">
        <v>3624</v>
      </c>
      <c r="C650" s="9" t="s">
        <v>302</v>
      </c>
      <c r="D650" s="9" t="s">
        <v>365</v>
      </c>
      <c r="E650" s="9" t="s">
        <v>92</v>
      </c>
      <c r="F650" s="188">
        <v>36182</v>
      </c>
      <c r="G650" s="9" t="s">
        <v>3625</v>
      </c>
      <c r="H650" s="9" t="s">
        <v>31</v>
      </c>
      <c r="I650" s="9" t="s">
        <v>157</v>
      </c>
      <c r="J650" s="9" t="s">
        <v>29</v>
      </c>
      <c r="K650" s="9">
        <v>2016</v>
      </c>
      <c r="L650" s="9" t="s">
        <v>80</v>
      </c>
      <c r="Y650" s="9" t="s">
        <v>3626</v>
      </c>
      <c r="Z650" s="9" t="s">
        <v>1167</v>
      </c>
      <c r="AA650" s="9" t="s">
        <v>1248</v>
      </c>
      <c r="AB650" s="9" t="s">
        <v>3627</v>
      </c>
    </row>
    <row r="651" spans="1:28" ht="17.25" customHeight="1" x14ac:dyDescent="0.2">
      <c r="A651" s="9">
        <v>423779</v>
      </c>
      <c r="B651" s="9" t="s">
        <v>3628</v>
      </c>
      <c r="C651" s="9" t="s">
        <v>892</v>
      </c>
      <c r="D651" s="9" t="s">
        <v>379</v>
      </c>
      <c r="E651" s="9" t="s">
        <v>92</v>
      </c>
      <c r="F651" s="188">
        <v>35878</v>
      </c>
      <c r="G651" s="9" t="s">
        <v>34</v>
      </c>
      <c r="H651" s="9" t="s">
        <v>31</v>
      </c>
      <c r="I651" s="9" t="s">
        <v>157</v>
      </c>
      <c r="J651" s="9" t="s">
        <v>32</v>
      </c>
      <c r="K651" s="9">
        <v>2017</v>
      </c>
      <c r="L651" s="9" t="s">
        <v>34</v>
      </c>
      <c r="Y651" s="9" t="s">
        <v>3629</v>
      </c>
      <c r="Z651" s="9" t="s">
        <v>3630</v>
      </c>
      <c r="AA651" s="9" t="s">
        <v>2297</v>
      </c>
      <c r="AB651" s="9" t="s">
        <v>1102</v>
      </c>
    </row>
    <row r="652" spans="1:28" ht="17.25" customHeight="1" x14ac:dyDescent="0.2">
      <c r="A652" s="9">
        <v>422048</v>
      </c>
      <c r="B652" s="9" t="s">
        <v>3631</v>
      </c>
      <c r="C652" s="9" t="s">
        <v>526</v>
      </c>
      <c r="D652" s="9" t="s">
        <v>445</v>
      </c>
      <c r="E652" s="9" t="s">
        <v>92</v>
      </c>
      <c r="F652" s="188">
        <v>35852</v>
      </c>
      <c r="G652" s="9" t="s">
        <v>34</v>
      </c>
      <c r="H652" s="9" t="s">
        <v>31</v>
      </c>
      <c r="I652" s="9" t="s">
        <v>157</v>
      </c>
      <c r="J652" s="9" t="s">
        <v>29</v>
      </c>
      <c r="K652" s="9">
        <v>2016</v>
      </c>
      <c r="L652" s="9" t="s">
        <v>46</v>
      </c>
      <c r="Y652" s="9" t="s">
        <v>3632</v>
      </c>
      <c r="Z652" s="9" t="s">
        <v>3633</v>
      </c>
      <c r="AA652" s="9" t="s">
        <v>3634</v>
      </c>
      <c r="AB652" s="9" t="s">
        <v>1090</v>
      </c>
    </row>
    <row r="653" spans="1:28" ht="17.25" customHeight="1" x14ac:dyDescent="0.2">
      <c r="A653" s="9">
        <v>426789</v>
      </c>
      <c r="B653" s="9" t="s">
        <v>3635</v>
      </c>
      <c r="C653" s="9" t="s">
        <v>1057</v>
      </c>
      <c r="D653" s="9" t="s">
        <v>749</v>
      </c>
      <c r="E653" s="9" t="s">
        <v>92</v>
      </c>
      <c r="F653" s="188">
        <v>35431</v>
      </c>
      <c r="G653" s="9" t="s">
        <v>34</v>
      </c>
      <c r="H653" s="9" t="s">
        <v>31</v>
      </c>
      <c r="I653" s="9" t="s">
        <v>157</v>
      </c>
      <c r="J653" s="9" t="s">
        <v>32</v>
      </c>
      <c r="K653" s="9">
        <v>2017</v>
      </c>
      <c r="L653" s="9" t="s">
        <v>34</v>
      </c>
      <c r="Y653" s="9" t="s">
        <v>3636</v>
      </c>
      <c r="Z653" s="9" t="s">
        <v>3637</v>
      </c>
      <c r="AA653" s="9" t="s">
        <v>3638</v>
      </c>
      <c r="AB653" s="9" t="s">
        <v>1090</v>
      </c>
    </row>
    <row r="654" spans="1:28" ht="17.25" customHeight="1" x14ac:dyDescent="0.2">
      <c r="A654" s="9">
        <v>426791</v>
      </c>
      <c r="B654" s="9" t="s">
        <v>3639</v>
      </c>
      <c r="C654" s="9" t="s">
        <v>389</v>
      </c>
      <c r="D654" s="9" t="s">
        <v>280</v>
      </c>
      <c r="E654" s="9" t="s">
        <v>92</v>
      </c>
      <c r="F654" s="188">
        <v>35966</v>
      </c>
      <c r="G654" s="9" t="s">
        <v>1060</v>
      </c>
      <c r="H654" s="9" t="s">
        <v>31</v>
      </c>
      <c r="I654" s="9" t="s">
        <v>157</v>
      </c>
      <c r="J654" s="9" t="s">
        <v>32</v>
      </c>
      <c r="K654" s="9">
        <v>2017</v>
      </c>
      <c r="L654" s="9" t="s">
        <v>83</v>
      </c>
      <c r="Y654" s="9" t="s">
        <v>3640</v>
      </c>
      <c r="Z654" s="9" t="s">
        <v>3641</v>
      </c>
      <c r="AA654" s="9" t="s">
        <v>1251</v>
      </c>
      <c r="AB654" s="9" t="s">
        <v>3642</v>
      </c>
    </row>
    <row r="655" spans="1:28" ht="17.25" customHeight="1" x14ac:dyDescent="0.2">
      <c r="A655" s="9">
        <v>425369</v>
      </c>
      <c r="B655" s="9" t="s">
        <v>3643</v>
      </c>
      <c r="C655" s="9" t="s">
        <v>302</v>
      </c>
      <c r="D655" s="9" t="s">
        <v>337</v>
      </c>
      <c r="E655" s="9" t="s">
        <v>93</v>
      </c>
      <c r="F655" s="188">
        <v>35644</v>
      </c>
      <c r="G655" s="9" t="s">
        <v>46</v>
      </c>
      <c r="H655" s="9" t="s">
        <v>31</v>
      </c>
      <c r="I655" s="9" t="s">
        <v>157</v>
      </c>
      <c r="J655" s="9" t="s">
        <v>29</v>
      </c>
      <c r="K655" s="9">
        <v>2015</v>
      </c>
      <c r="L655" s="9" t="s">
        <v>89</v>
      </c>
      <c r="Y655" s="9" t="s">
        <v>3644</v>
      </c>
      <c r="Z655" s="9" t="s">
        <v>1167</v>
      </c>
      <c r="AA655" s="9" t="s">
        <v>3645</v>
      </c>
      <c r="AB655" s="9" t="s">
        <v>1090</v>
      </c>
    </row>
    <row r="656" spans="1:28" ht="17.25" customHeight="1" x14ac:dyDescent="0.2">
      <c r="A656" s="9">
        <v>426717</v>
      </c>
      <c r="B656" s="9" t="s">
        <v>3646</v>
      </c>
      <c r="C656" s="9" t="s">
        <v>313</v>
      </c>
      <c r="D656" s="9" t="s">
        <v>324</v>
      </c>
      <c r="E656" s="9" t="s">
        <v>92</v>
      </c>
      <c r="F656" s="188">
        <v>36165</v>
      </c>
      <c r="G656" s="9" t="s">
        <v>34</v>
      </c>
      <c r="H656" s="9" t="s">
        <v>31</v>
      </c>
      <c r="I656" s="9" t="s">
        <v>157</v>
      </c>
      <c r="J656" s="9" t="s">
        <v>32</v>
      </c>
      <c r="K656" s="9">
        <v>2017</v>
      </c>
      <c r="L656" s="9" t="s">
        <v>46</v>
      </c>
      <c r="Y656" s="9" t="s">
        <v>3647</v>
      </c>
      <c r="Z656" s="9" t="s">
        <v>3212</v>
      </c>
      <c r="AA656" s="9" t="s">
        <v>1191</v>
      </c>
      <c r="AB656" s="9" t="s">
        <v>1090</v>
      </c>
    </row>
    <row r="657" spans="1:28" ht="17.25" customHeight="1" x14ac:dyDescent="0.2">
      <c r="A657" s="9">
        <v>426739</v>
      </c>
      <c r="B657" s="9" t="s">
        <v>3648</v>
      </c>
      <c r="C657" s="9" t="s">
        <v>313</v>
      </c>
      <c r="D657" s="9" t="s">
        <v>3649</v>
      </c>
      <c r="E657" s="9" t="s">
        <v>92</v>
      </c>
      <c r="F657" s="188" t="s">
        <v>1705</v>
      </c>
      <c r="H657" s="9" t="s">
        <v>31</v>
      </c>
      <c r="I657" s="9" t="s">
        <v>157</v>
      </c>
      <c r="J657" s="9" t="s">
        <v>32</v>
      </c>
      <c r="K657" s="9">
        <v>2017</v>
      </c>
      <c r="L657" s="9" t="s">
        <v>34</v>
      </c>
      <c r="Y657" s="9" t="s">
        <v>3650</v>
      </c>
      <c r="Z657" s="9" t="s">
        <v>3064</v>
      </c>
      <c r="AA657" s="9" t="s">
        <v>3651</v>
      </c>
      <c r="AB657" s="9" t="s">
        <v>1159</v>
      </c>
    </row>
    <row r="658" spans="1:28" ht="17.25" customHeight="1" x14ac:dyDescent="0.2">
      <c r="A658" s="9">
        <v>426796</v>
      </c>
      <c r="B658" s="9" t="s">
        <v>3652</v>
      </c>
      <c r="C658" s="9" t="s">
        <v>391</v>
      </c>
      <c r="D658" s="9" t="s">
        <v>293</v>
      </c>
      <c r="E658" s="9" t="s">
        <v>92</v>
      </c>
      <c r="H658" s="9" t="s">
        <v>31</v>
      </c>
      <c r="I658" s="9" t="s">
        <v>157</v>
      </c>
      <c r="J658" s="9" t="s">
        <v>32</v>
      </c>
      <c r="K658" s="9">
        <v>2017</v>
      </c>
      <c r="L658" s="9" t="s">
        <v>34</v>
      </c>
      <c r="Y658" s="9" t="s">
        <v>3653</v>
      </c>
      <c r="Z658" s="9" t="s">
        <v>1918</v>
      </c>
      <c r="AA658" s="9" t="s">
        <v>3654</v>
      </c>
      <c r="AB658" s="9" t="s">
        <v>1090</v>
      </c>
    </row>
    <row r="659" spans="1:28" ht="17.25" customHeight="1" x14ac:dyDescent="0.2">
      <c r="A659" s="9">
        <v>423896</v>
      </c>
      <c r="B659" s="9" t="s">
        <v>3655</v>
      </c>
      <c r="C659" s="9" t="s">
        <v>415</v>
      </c>
      <c r="D659" s="9" t="s">
        <v>463</v>
      </c>
      <c r="E659" s="9" t="s">
        <v>92</v>
      </c>
      <c r="F659" s="188">
        <v>36342</v>
      </c>
      <c r="G659" s="9" t="s">
        <v>469</v>
      </c>
      <c r="H659" s="9" t="s">
        <v>31</v>
      </c>
      <c r="I659" s="9" t="s">
        <v>157</v>
      </c>
      <c r="J659" s="9" t="s">
        <v>32</v>
      </c>
      <c r="K659" s="9">
        <v>2017</v>
      </c>
      <c r="L659" s="9" t="s">
        <v>46</v>
      </c>
      <c r="Y659" s="9" t="s">
        <v>3656</v>
      </c>
      <c r="Z659" s="9" t="s">
        <v>3657</v>
      </c>
      <c r="AA659" s="9" t="s">
        <v>1161</v>
      </c>
      <c r="AB659" s="9" t="s">
        <v>3658</v>
      </c>
    </row>
    <row r="660" spans="1:28" ht="17.25" customHeight="1" x14ac:dyDescent="0.2">
      <c r="A660" s="9">
        <v>411702</v>
      </c>
      <c r="B660" s="9" t="s">
        <v>3659</v>
      </c>
      <c r="C660" s="9" t="s">
        <v>323</v>
      </c>
      <c r="D660" s="9" t="s">
        <v>324</v>
      </c>
      <c r="E660" s="9" t="s">
        <v>92</v>
      </c>
      <c r="F660" s="188">
        <v>30742</v>
      </c>
      <c r="G660" s="9" t="s">
        <v>34</v>
      </c>
      <c r="H660" s="9" t="s">
        <v>31</v>
      </c>
      <c r="I660" s="9" t="s">
        <v>157</v>
      </c>
      <c r="J660" s="9" t="s">
        <v>325</v>
      </c>
      <c r="K660" s="9">
        <v>2003</v>
      </c>
      <c r="L660" s="9" t="s">
        <v>34</v>
      </c>
      <c r="N660" s="9">
        <v>1187</v>
      </c>
      <c r="O660" s="188">
        <v>44608.392071759263</v>
      </c>
      <c r="P660" s="9">
        <v>40000</v>
      </c>
      <c r="Y660" s="9" t="s">
        <v>3660</v>
      </c>
      <c r="Z660" s="9" t="s">
        <v>3661</v>
      </c>
      <c r="AA660" s="9" t="s">
        <v>1109</v>
      </c>
      <c r="AB660" s="9" t="s">
        <v>1120</v>
      </c>
    </row>
    <row r="661" spans="1:28" ht="17.25" customHeight="1" x14ac:dyDescent="0.2">
      <c r="A661" s="9">
        <v>425350</v>
      </c>
      <c r="B661" s="9" t="s">
        <v>3662</v>
      </c>
      <c r="C661" s="9" t="s">
        <v>1058</v>
      </c>
      <c r="D661" s="9" t="s">
        <v>288</v>
      </c>
      <c r="E661" s="9" t="s">
        <v>93</v>
      </c>
      <c r="F661" s="188">
        <v>35565</v>
      </c>
      <c r="G661" s="9" t="s">
        <v>674</v>
      </c>
      <c r="H661" s="9" t="s">
        <v>31</v>
      </c>
      <c r="I661" s="9" t="s">
        <v>157</v>
      </c>
      <c r="J661" s="9" t="s">
        <v>29</v>
      </c>
      <c r="K661" s="9">
        <v>2015</v>
      </c>
      <c r="L661" s="9" t="s">
        <v>46</v>
      </c>
      <c r="Y661" s="9" t="s">
        <v>3663</v>
      </c>
      <c r="Z661" s="9" t="s">
        <v>3664</v>
      </c>
      <c r="AA661" s="9" t="s">
        <v>1154</v>
      </c>
      <c r="AB661" s="9" t="s">
        <v>3665</v>
      </c>
    </row>
    <row r="662" spans="1:28" ht="17.25" customHeight="1" x14ac:dyDescent="0.2">
      <c r="A662" s="9">
        <v>425346</v>
      </c>
      <c r="B662" s="9" t="s">
        <v>3666</v>
      </c>
      <c r="C662" s="9" t="s">
        <v>848</v>
      </c>
      <c r="D662" s="9" t="s">
        <v>3667</v>
      </c>
      <c r="E662" s="9" t="s">
        <v>92</v>
      </c>
      <c r="F662" s="188">
        <v>33876</v>
      </c>
      <c r="G662" s="9" t="s">
        <v>34</v>
      </c>
      <c r="H662" s="9" t="s">
        <v>31</v>
      </c>
      <c r="I662" s="9" t="s">
        <v>157</v>
      </c>
      <c r="J662" s="9" t="s">
        <v>29</v>
      </c>
      <c r="K662" s="9">
        <v>2011</v>
      </c>
      <c r="L662" s="9" t="s">
        <v>34</v>
      </c>
      <c r="Y662" s="9" t="s">
        <v>3668</v>
      </c>
      <c r="Z662" s="9" t="s">
        <v>3669</v>
      </c>
      <c r="AA662" s="9" t="s">
        <v>3670</v>
      </c>
      <c r="AB662" s="9" t="s">
        <v>1119</v>
      </c>
    </row>
    <row r="663" spans="1:28" ht="17.25" customHeight="1" x14ac:dyDescent="0.2">
      <c r="A663" s="9">
        <v>420128</v>
      </c>
      <c r="B663" s="9" t="s">
        <v>3671</v>
      </c>
      <c r="C663" s="9" t="s">
        <v>671</v>
      </c>
      <c r="D663" s="9" t="s">
        <v>764</v>
      </c>
      <c r="E663" s="9" t="s">
        <v>92</v>
      </c>
      <c r="F663" s="188">
        <v>35120</v>
      </c>
      <c r="G663" s="9" t="s">
        <v>534</v>
      </c>
      <c r="H663" s="9" t="s">
        <v>31</v>
      </c>
      <c r="I663" s="9" t="s">
        <v>157</v>
      </c>
      <c r="J663" s="9" t="s">
        <v>29</v>
      </c>
      <c r="K663" s="9">
        <v>2014</v>
      </c>
      <c r="L663" s="9" t="s">
        <v>46</v>
      </c>
      <c r="Y663" s="9" t="s">
        <v>3672</v>
      </c>
      <c r="Z663" s="9" t="s">
        <v>3673</v>
      </c>
      <c r="AA663" s="9" t="s">
        <v>1795</v>
      </c>
      <c r="AB663" s="9" t="s">
        <v>3674</v>
      </c>
    </row>
    <row r="664" spans="1:28" ht="17.25" customHeight="1" x14ac:dyDescent="0.2">
      <c r="A664" s="9">
        <v>423713</v>
      </c>
      <c r="B664" s="9" t="s">
        <v>3675</v>
      </c>
      <c r="C664" s="9" t="s">
        <v>3676</v>
      </c>
      <c r="D664" s="9" t="s">
        <v>394</v>
      </c>
      <c r="E664" s="9" t="s">
        <v>92</v>
      </c>
      <c r="F664" s="188">
        <v>36526</v>
      </c>
      <c r="G664" s="9" t="s">
        <v>34</v>
      </c>
      <c r="H664" s="9" t="s">
        <v>31</v>
      </c>
      <c r="I664" s="9" t="s">
        <v>157</v>
      </c>
      <c r="J664" s="9" t="s">
        <v>32</v>
      </c>
      <c r="K664" s="9">
        <v>2017</v>
      </c>
      <c r="L664" s="9" t="s">
        <v>89</v>
      </c>
      <c r="Y664" s="9" t="s">
        <v>3677</v>
      </c>
      <c r="Z664" s="9" t="s">
        <v>3678</v>
      </c>
      <c r="AA664" s="9" t="s">
        <v>1152</v>
      </c>
      <c r="AB664" s="9" t="s">
        <v>1119</v>
      </c>
    </row>
    <row r="665" spans="1:28" ht="17.25" customHeight="1" x14ac:dyDescent="0.2">
      <c r="A665" s="9">
        <v>425371</v>
      </c>
      <c r="B665" s="9" t="s">
        <v>3679</v>
      </c>
      <c r="C665" s="9" t="s">
        <v>820</v>
      </c>
      <c r="D665" s="9" t="s">
        <v>3680</v>
      </c>
      <c r="E665" s="9" t="s">
        <v>92</v>
      </c>
      <c r="F665" s="188">
        <v>31322</v>
      </c>
      <c r="G665" s="9" t="s">
        <v>34</v>
      </c>
      <c r="H665" s="9" t="s">
        <v>31</v>
      </c>
      <c r="I665" s="9" t="s">
        <v>157</v>
      </c>
      <c r="J665" s="9" t="s">
        <v>29</v>
      </c>
      <c r="K665" s="9">
        <v>2004</v>
      </c>
      <c r="L665" s="9" t="s">
        <v>34</v>
      </c>
      <c r="Y665" s="9" t="s">
        <v>3681</v>
      </c>
      <c r="Z665" s="9" t="s">
        <v>3682</v>
      </c>
      <c r="AA665" s="9" t="s">
        <v>3683</v>
      </c>
      <c r="AB665" s="9" t="s">
        <v>1090</v>
      </c>
    </row>
    <row r="666" spans="1:28" ht="17.25" customHeight="1" x14ac:dyDescent="0.2">
      <c r="A666" s="9">
        <v>423733</v>
      </c>
      <c r="B666" s="9" t="s">
        <v>1013</v>
      </c>
      <c r="C666" s="9" t="s">
        <v>391</v>
      </c>
      <c r="D666" s="9" t="s">
        <v>3684</v>
      </c>
      <c r="E666" s="9" t="s">
        <v>92</v>
      </c>
      <c r="F666" s="188">
        <v>36297</v>
      </c>
      <c r="G666" s="9" t="s">
        <v>301</v>
      </c>
      <c r="H666" s="9" t="s">
        <v>31</v>
      </c>
      <c r="I666" s="9" t="s">
        <v>157</v>
      </c>
      <c r="J666" s="9" t="s">
        <v>29</v>
      </c>
      <c r="K666" s="9">
        <v>2017</v>
      </c>
      <c r="L666" s="9" t="s">
        <v>46</v>
      </c>
      <c r="Y666" s="9" t="s">
        <v>3685</v>
      </c>
      <c r="Z666" s="9" t="s">
        <v>3115</v>
      </c>
      <c r="AA666" s="9" t="s">
        <v>3686</v>
      </c>
      <c r="AB666" s="9" t="s">
        <v>1098</v>
      </c>
    </row>
    <row r="667" spans="1:28" ht="17.25" customHeight="1" x14ac:dyDescent="0.2">
      <c r="A667" s="9">
        <v>423780</v>
      </c>
      <c r="B667" s="9" t="s">
        <v>3687</v>
      </c>
      <c r="C667" s="9" t="s">
        <v>889</v>
      </c>
      <c r="D667" s="9" t="s">
        <v>711</v>
      </c>
      <c r="E667" s="9" t="s">
        <v>92</v>
      </c>
      <c r="F667" s="188">
        <v>36349</v>
      </c>
      <c r="G667" s="9" t="s">
        <v>3688</v>
      </c>
      <c r="H667" s="9" t="s">
        <v>31</v>
      </c>
      <c r="I667" s="9" t="s">
        <v>157</v>
      </c>
      <c r="J667" s="9" t="s">
        <v>29</v>
      </c>
      <c r="K667" s="9">
        <v>2016</v>
      </c>
      <c r="L667" s="9" t="s">
        <v>34</v>
      </c>
      <c r="Y667" s="9" t="s">
        <v>3689</v>
      </c>
      <c r="Z667" s="9" t="s">
        <v>3690</v>
      </c>
      <c r="AA667" s="9" t="s">
        <v>3691</v>
      </c>
      <c r="AB667" s="9" t="s">
        <v>3692</v>
      </c>
    </row>
    <row r="668" spans="1:28" ht="17.25" customHeight="1" x14ac:dyDescent="0.2">
      <c r="A668" s="9">
        <v>425297</v>
      </c>
      <c r="B668" s="9" t="s">
        <v>3693</v>
      </c>
      <c r="C668" s="9" t="s">
        <v>395</v>
      </c>
      <c r="D668" s="9" t="s">
        <v>3694</v>
      </c>
      <c r="E668" s="9" t="s">
        <v>92</v>
      </c>
      <c r="F668" s="188">
        <v>36062</v>
      </c>
      <c r="G668" s="9" t="s">
        <v>298</v>
      </c>
      <c r="H668" s="9" t="s">
        <v>31</v>
      </c>
      <c r="I668" s="9" t="s">
        <v>157</v>
      </c>
      <c r="J668" s="9" t="s">
        <v>29</v>
      </c>
      <c r="K668" s="9">
        <v>2016</v>
      </c>
      <c r="L668" s="9" t="s">
        <v>83</v>
      </c>
      <c r="N668" s="9">
        <v>469</v>
      </c>
      <c r="O668" s="188">
        <v>44580.51090277778</v>
      </c>
      <c r="P668" s="9">
        <v>18000</v>
      </c>
      <c r="Y668" s="9" t="s">
        <v>3695</v>
      </c>
      <c r="Z668" s="9" t="s">
        <v>3696</v>
      </c>
      <c r="AA668" s="9" t="s">
        <v>3697</v>
      </c>
      <c r="AB668" s="9" t="s">
        <v>3698</v>
      </c>
    </row>
    <row r="669" spans="1:28" ht="17.25" customHeight="1" x14ac:dyDescent="0.2">
      <c r="A669" s="9">
        <v>420048</v>
      </c>
      <c r="B669" s="9" t="s">
        <v>3699</v>
      </c>
      <c r="C669" s="9" t="s">
        <v>736</v>
      </c>
      <c r="D669" s="9" t="s">
        <v>722</v>
      </c>
      <c r="E669" s="9" t="s">
        <v>92</v>
      </c>
      <c r="F669" s="188">
        <v>34461</v>
      </c>
      <c r="G669" s="9" t="s">
        <v>674</v>
      </c>
      <c r="H669" s="9" t="s">
        <v>31</v>
      </c>
      <c r="I669" s="9" t="s">
        <v>157</v>
      </c>
      <c r="J669" s="9" t="s">
        <v>29</v>
      </c>
      <c r="K669" s="9">
        <v>2012</v>
      </c>
      <c r="L669" s="9" t="s">
        <v>34</v>
      </c>
      <c r="X669" s="9" t="s">
        <v>517</v>
      </c>
      <c r="Y669" s="9" t="s">
        <v>3700</v>
      </c>
      <c r="Z669" s="9" t="s">
        <v>1129</v>
      </c>
      <c r="AA669" s="9" t="s">
        <v>3701</v>
      </c>
      <c r="AB669" s="9" t="s">
        <v>1125</v>
      </c>
    </row>
    <row r="670" spans="1:28" ht="17.25" customHeight="1" x14ac:dyDescent="0.2">
      <c r="A670" s="9">
        <v>421903</v>
      </c>
      <c r="B670" s="9" t="s">
        <v>3702</v>
      </c>
      <c r="C670" s="9" t="s">
        <v>270</v>
      </c>
      <c r="D670" s="9" t="s">
        <v>275</v>
      </c>
      <c r="E670" s="9" t="s">
        <v>92</v>
      </c>
      <c r="F670" s="188">
        <v>36124</v>
      </c>
      <c r="G670" s="9" t="s">
        <v>3703</v>
      </c>
      <c r="H670" s="9" t="s">
        <v>31</v>
      </c>
      <c r="I670" s="9" t="s">
        <v>157</v>
      </c>
      <c r="J670" s="9" t="s">
        <v>29</v>
      </c>
      <c r="K670" s="9">
        <v>2016</v>
      </c>
      <c r="L670" s="9" t="s">
        <v>34</v>
      </c>
      <c r="Y670" s="9" t="s">
        <v>3704</v>
      </c>
      <c r="Z670" s="9" t="s">
        <v>3705</v>
      </c>
      <c r="AA670" s="9" t="s">
        <v>3706</v>
      </c>
      <c r="AB670" s="9" t="s">
        <v>3707</v>
      </c>
    </row>
    <row r="671" spans="1:28" ht="17.25" customHeight="1" x14ac:dyDescent="0.2">
      <c r="A671" s="9">
        <v>422042</v>
      </c>
      <c r="B671" s="9" t="s">
        <v>3708</v>
      </c>
      <c r="C671" s="9" t="s">
        <v>391</v>
      </c>
      <c r="D671" s="9" t="s">
        <v>434</v>
      </c>
      <c r="E671" s="9" t="s">
        <v>92</v>
      </c>
      <c r="F671" s="188">
        <v>35433</v>
      </c>
      <c r="G671" s="9" t="s">
        <v>34</v>
      </c>
      <c r="H671" s="9" t="s">
        <v>31</v>
      </c>
      <c r="I671" s="9" t="s">
        <v>157</v>
      </c>
      <c r="J671" s="9" t="s">
        <v>32</v>
      </c>
      <c r="K671" s="9">
        <v>2016</v>
      </c>
      <c r="L671" s="9" t="s">
        <v>46</v>
      </c>
      <c r="Y671" s="9" t="s">
        <v>3709</v>
      </c>
      <c r="Z671" s="9" t="s">
        <v>1342</v>
      </c>
      <c r="AA671" s="9" t="s">
        <v>1153</v>
      </c>
      <c r="AB671" s="9" t="s">
        <v>1298</v>
      </c>
    </row>
    <row r="672" spans="1:28" ht="17.25" customHeight="1" x14ac:dyDescent="0.2">
      <c r="A672" s="9">
        <v>427608</v>
      </c>
      <c r="B672" s="9" t="s">
        <v>3710</v>
      </c>
      <c r="C672" s="9" t="s">
        <v>436</v>
      </c>
      <c r="D672" s="9" t="s">
        <v>609</v>
      </c>
      <c r="E672" s="9" t="s">
        <v>92</v>
      </c>
      <c r="F672" s="188">
        <v>36161</v>
      </c>
      <c r="G672" s="9" t="s">
        <v>34</v>
      </c>
      <c r="H672" s="9" t="s">
        <v>31</v>
      </c>
      <c r="I672" s="9" t="s">
        <v>157</v>
      </c>
      <c r="J672" s="9" t="s">
        <v>29</v>
      </c>
      <c r="K672" s="9">
        <v>2016</v>
      </c>
      <c r="L672" s="9" t="s">
        <v>46</v>
      </c>
      <c r="Y672" s="9" t="s">
        <v>3711</v>
      </c>
      <c r="Z672" s="9" t="s">
        <v>3712</v>
      </c>
      <c r="AA672" s="9" t="s">
        <v>3713</v>
      </c>
      <c r="AB672" s="9" t="s">
        <v>3714</v>
      </c>
    </row>
    <row r="673" spans="1:28" ht="17.25" customHeight="1" x14ac:dyDescent="0.2">
      <c r="A673" s="9">
        <v>426742</v>
      </c>
      <c r="B673" s="9" t="s">
        <v>781</v>
      </c>
      <c r="C673" s="9" t="s">
        <v>685</v>
      </c>
      <c r="D673" s="9" t="s">
        <v>295</v>
      </c>
      <c r="E673" s="9" t="s">
        <v>92</v>
      </c>
      <c r="F673" s="188">
        <v>34700</v>
      </c>
      <c r="H673" s="9" t="s">
        <v>31</v>
      </c>
      <c r="I673" s="9" t="s">
        <v>157</v>
      </c>
      <c r="J673" s="9" t="s">
        <v>29</v>
      </c>
      <c r="K673" s="9">
        <v>2015</v>
      </c>
      <c r="L673" s="9" t="s">
        <v>46</v>
      </c>
      <c r="Y673" s="9" t="s">
        <v>3715</v>
      </c>
      <c r="Z673" s="9" t="s">
        <v>3716</v>
      </c>
      <c r="AA673" s="9" t="s">
        <v>3717</v>
      </c>
      <c r="AB673" s="9" t="s">
        <v>1202</v>
      </c>
    </row>
    <row r="674" spans="1:28" ht="17.25" customHeight="1" x14ac:dyDescent="0.2">
      <c r="A674" s="9">
        <v>425365</v>
      </c>
      <c r="B674" s="9" t="s">
        <v>1037</v>
      </c>
      <c r="C674" s="9" t="s">
        <v>554</v>
      </c>
      <c r="D674" s="9" t="s">
        <v>290</v>
      </c>
      <c r="E674" s="9" t="s">
        <v>93</v>
      </c>
      <c r="F674" s="188">
        <v>35796</v>
      </c>
      <c r="G674" s="9" t="s">
        <v>943</v>
      </c>
      <c r="H674" s="9" t="s">
        <v>31</v>
      </c>
      <c r="I674" s="9" t="s">
        <v>157</v>
      </c>
      <c r="J674" s="9" t="s">
        <v>29</v>
      </c>
      <c r="K674" s="9">
        <v>2015</v>
      </c>
      <c r="L674" s="9" t="s">
        <v>381</v>
      </c>
      <c r="Y674" s="9" t="s">
        <v>3718</v>
      </c>
      <c r="Z674" s="9" t="s">
        <v>1273</v>
      </c>
      <c r="AA674" s="9" t="s">
        <v>1182</v>
      </c>
      <c r="AB674" s="9" t="s">
        <v>1120</v>
      </c>
    </row>
    <row r="675" spans="1:28" ht="17.25" customHeight="1" x14ac:dyDescent="0.2">
      <c r="A675" s="9">
        <v>423729</v>
      </c>
      <c r="B675" s="9" t="s">
        <v>3719</v>
      </c>
      <c r="C675" s="9" t="s">
        <v>572</v>
      </c>
      <c r="D675" s="9" t="s">
        <v>1069</v>
      </c>
      <c r="E675" s="9" t="s">
        <v>92</v>
      </c>
      <c r="F675" s="188">
        <v>35432</v>
      </c>
      <c r="G675" s="9" t="s">
        <v>34</v>
      </c>
      <c r="H675" s="9" t="s">
        <v>31</v>
      </c>
      <c r="I675" s="9" t="s">
        <v>157</v>
      </c>
      <c r="J675" s="9" t="s">
        <v>32</v>
      </c>
      <c r="K675" s="9">
        <v>2016</v>
      </c>
      <c r="L675" s="9" t="s">
        <v>46</v>
      </c>
      <c r="Y675" s="9" t="s">
        <v>3720</v>
      </c>
      <c r="Z675" s="9" t="s">
        <v>1586</v>
      </c>
      <c r="AA675" s="9" t="s">
        <v>3721</v>
      </c>
      <c r="AB675" s="9" t="s">
        <v>3722</v>
      </c>
    </row>
    <row r="676" spans="1:28" ht="17.25" customHeight="1" x14ac:dyDescent="0.2">
      <c r="A676" s="9">
        <v>426648</v>
      </c>
      <c r="B676" s="9" t="s">
        <v>3723</v>
      </c>
      <c r="C676" s="9" t="s">
        <v>559</v>
      </c>
      <c r="D676" s="9" t="s">
        <v>725</v>
      </c>
      <c r="E676" s="9" t="s">
        <v>92</v>
      </c>
      <c r="F676" s="188">
        <v>36001</v>
      </c>
      <c r="G676" s="9" t="s">
        <v>34</v>
      </c>
      <c r="H676" s="9" t="s">
        <v>31</v>
      </c>
      <c r="I676" s="9" t="s">
        <v>157</v>
      </c>
      <c r="J676" s="9" t="s">
        <v>32</v>
      </c>
      <c r="K676" s="9">
        <v>2017</v>
      </c>
      <c r="L676" s="9" t="s">
        <v>34</v>
      </c>
      <c r="Y676" s="9" t="s">
        <v>3724</v>
      </c>
      <c r="Z676" s="9" t="s">
        <v>1316</v>
      </c>
      <c r="AA676" s="9" t="s">
        <v>3725</v>
      </c>
      <c r="AB676" s="9" t="s">
        <v>1090</v>
      </c>
    </row>
    <row r="677" spans="1:28" ht="17.25" customHeight="1" x14ac:dyDescent="0.2">
      <c r="A677" s="9">
        <v>423707</v>
      </c>
      <c r="B677" s="9" t="s">
        <v>3596</v>
      </c>
      <c r="C677" s="9" t="s">
        <v>543</v>
      </c>
      <c r="D677" s="9" t="s">
        <v>431</v>
      </c>
      <c r="E677" s="9" t="s">
        <v>92</v>
      </c>
      <c r="F677" s="188">
        <v>36526</v>
      </c>
      <c r="G677" s="9" t="s">
        <v>34</v>
      </c>
      <c r="H677" s="9" t="s">
        <v>31</v>
      </c>
      <c r="I677" s="9" t="s">
        <v>157</v>
      </c>
      <c r="J677" s="9" t="s">
        <v>32</v>
      </c>
      <c r="K677" s="9">
        <v>2017</v>
      </c>
      <c r="L677" s="9" t="s">
        <v>34</v>
      </c>
      <c r="Y677" s="9" t="s">
        <v>3726</v>
      </c>
      <c r="Z677" s="9" t="s">
        <v>3727</v>
      </c>
      <c r="AA677" s="9" t="s">
        <v>3728</v>
      </c>
      <c r="AB677" s="9" t="s">
        <v>1090</v>
      </c>
    </row>
    <row r="678" spans="1:28" ht="17.25" customHeight="1" x14ac:dyDescent="0.2">
      <c r="A678" s="9">
        <v>425376</v>
      </c>
      <c r="B678" s="9" t="s">
        <v>3729</v>
      </c>
      <c r="C678" s="9" t="s">
        <v>313</v>
      </c>
      <c r="D678" s="9" t="s">
        <v>431</v>
      </c>
      <c r="E678" s="9" t="s">
        <v>93</v>
      </c>
      <c r="F678" s="188">
        <v>35581</v>
      </c>
      <c r="G678" s="9" t="s">
        <v>34</v>
      </c>
      <c r="H678" s="9" t="s">
        <v>31</v>
      </c>
      <c r="I678" s="9" t="s">
        <v>157</v>
      </c>
      <c r="J678" s="9" t="s">
        <v>29</v>
      </c>
      <c r="K678" s="9">
        <v>2016</v>
      </c>
      <c r="L678" s="9" t="s">
        <v>34</v>
      </c>
      <c r="N678" s="9">
        <v>711</v>
      </c>
      <c r="O678" s="188">
        <v>44593.537141203706</v>
      </c>
      <c r="P678" s="9">
        <v>14000</v>
      </c>
      <c r="Y678" s="9" t="s">
        <v>3730</v>
      </c>
      <c r="Z678" s="9" t="s">
        <v>3731</v>
      </c>
      <c r="AA678" s="9" t="s">
        <v>1113</v>
      </c>
      <c r="AB678" s="9" t="s">
        <v>1120</v>
      </c>
    </row>
    <row r="679" spans="1:28" ht="17.25" customHeight="1" x14ac:dyDescent="0.2">
      <c r="A679" s="9">
        <v>423830</v>
      </c>
      <c r="B679" s="9" t="s">
        <v>3732</v>
      </c>
      <c r="C679" s="9" t="s">
        <v>430</v>
      </c>
      <c r="D679" s="9" t="s">
        <v>740</v>
      </c>
      <c r="E679" s="9" t="s">
        <v>92</v>
      </c>
      <c r="F679" s="188">
        <v>36192</v>
      </c>
      <c r="G679" s="9" t="s">
        <v>3733</v>
      </c>
      <c r="H679" s="9" t="s">
        <v>31</v>
      </c>
      <c r="I679" s="9" t="s">
        <v>157</v>
      </c>
      <c r="J679" s="9" t="s">
        <v>29</v>
      </c>
      <c r="K679" s="9">
        <v>2016</v>
      </c>
      <c r="L679" s="9" t="s">
        <v>34</v>
      </c>
      <c r="Y679" s="9" t="s">
        <v>3734</v>
      </c>
      <c r="Z679" s="9" t="s">
        <v>3735</v>
      </c>
      <c r="AA679" s="9" t="s">
        <v>1343</v>
      </c>
      <c r="AB679" s="9" t="s">
        <v>3736</v>
      </c>
    </row>
    <row r="680" spans="1:28" ht="17.25" customHeight="1" x14ac:dyDescent="0.2">
      <c r="A680" s="9">
        <v>425334</v>
      </c>
      <c r="B680" s="9" t="s">
        <v>6022</v>
      </c>
      <c r="C680" s="9" t="s">
        <v>669</v>
      </c>
      <c r="D680" s="9" t="s">
        <v>3737</v>
      </c>
      <c r="E680" s="9" t="s">
        <v>92</v>
      </c>
      <c r="F680" s="188">
        <v>36161</v>
      </c>
      <c r="G680" s="9" t="s">
        <v>3738</v>
      </c>
      <c r="H680" s="9" t="s">
        <v>31</v>
      </c>
      <c r="I680" s="9" t="s">
        <v>157</v>
      </c>
      <c r="J680" s="9" t="s">
        <v>29</v>
      </c>
      <c r="K680" s="9">
        <v>2016</v>
      </c>
      <c r="L680" s="9" t="s">
        <v>34</v>
      </c>
      <c r="Y680" s="9" t="s">
        <v>3739</v>
      </c>
      <c r="Z680" s="9" t="s">
        <v>1209</v>
      </c>
      <c r="AA680" s="9" t="s">
        <v>3740</v>
      </c>
      <c r="AB680" s="9" t="s">
        <v>3741</v>
      </c>
    </row>
    <row r="681" spans="1:28" ht="17.25" customHeight="1" x14ac:dyDescent="0.2">
      <c r="A681" s="9">
        <v>425377</v>
      </c>
      <c r="B681" s="9" t="s">
        <v>3742</v>
      </c>
      <c r="C681" s="9" t="s">
        <v>332</v>
      </c>
      <c r="D681" s="9" t="s">
        <v>473</v>
      </c>
      <c r="E681" s="9" t="s">
        <v>92</v>
      </c>
      <c r="F681" s="188">
        <v>35634</v>
      </c>
      <c r="G681" s="9" t="s">
        <v>34</v>
      </c>
      <c r="H681" s="9" t="s">
        <v>31</v>
      </c>
      <c r="I681" s="9" t="s">
        <v>157</v>
      </c>
      <c r="J681" s="9" t="s">
        <v>29</v>
      </c>
      <c r="K681" s="9">
        <v>2016</v>
      </c>
      <c r="L681" s="9" t="s">
        <v>89</v>
      </c>
      <c r="Y681" s="9" t="s">
        <v>3743</v>
      </c>
      <c r="Z681" s="9" t="s">
        <v>1259</v>
      </c>
      <c r="AA681" s="9" t="s">
        <v>3744</v>
      </c>
      <c r="AB681" s="9" t="s">
        <v>1238</v>
      </c>
    </row>
    <row r="682" spans="1:28" ht="17.25" customHeight="1" x14ac:dyDescent="0.2">
      <c r="A682" s="9">
        <v>420147</v>
      </c>
      <c r="B682" s="9" t="s">
        <v>3745</v>
      </c>
      <c r="C682" s="9" t="s">
        <v>897</v>
      </c>
      <c r="D682" s="9" t="s">
        <v>328</v>
      </c>
      <c r="E682" s="9" t="s">
        <v>92</v>
      </c>
      <c r="F682" s="188">
        <v>35211</v>
      </c>
      <c r="G682" s="9" t="s">
        <v>34</v>
      </c>
      <c r="H682" s="9" t="s">
        <v>31</v>
      </c>
      <c r="I682" s="9" t="s">
        <v>157</v>
      </c>
      <c r="J682" s="9" t="s">
        <v>32</v>
      </c>
      <c r="K682" s="9">
        <v>2015</v>
      </c>
      <c r="L682" s="9" t="s">
        <v>34</v>
      </c>
      <c r="Y682" s="9" t="s">
        <v>3746</v>
      </c>
      <c r="Z682" s="9" t="s">
        <v>2778</v>
      </c>
      <c r="AA682" s="9" t="s">
        <v>1339</v>
      </c>
      <c r="AB682" s="9" t="s">
        <v>1119</v>
      </c>
    </row>
    <row r="683" spans="1:28" ht="17.25" customHeight="1" x14ac:dyDescent="0.2">
      <c r="A683" s="9">
        <v>426732</v>
      </c>
      <c r="B683" s="9" t="s">
        <v>3747</v>
      </c>
      <c r="C683" s="9" t="s">
        <v>3748</v>
      </c>
      <c r="D683" s="9" t="s">
        <v>3749</v>
      </c>
      <c r="E683" s="9" t="s">
        <v>92</v>
      </c>
      <c r="F683" s="188">
        <v>35796</v>
      </c>
      <c r="G683" s="9" t="s">
        <v>3750</v>
      </c>
      <c r="H683" s="9" t="s">
        <v>31</v>
      </c>
      <c r="I683" s="9" t="s">
        <v>157</v>
      </c>
      <c r="J683" s="9" t="s">
        <v>29</v>
      </c>
      <c r="K683" s="9">
        <v>2015</v>
      </c>
      <c r="L683" s="9" t="s">
        <v>56</v>
      </c>
      <c r="Y683" s="9" t="s">
        <v>3751</v>
      </c>
      <c r="Z683" s="9" t="s">
        <v>3752</v>
      </c>
      <c r="AA683" s="9" t="s">
        <v>3753</v>
      </c>
      <c r="AB683" s="9" t="s">
        <v>3754</v>
      </c>
    </row>
    <row r="684" spans="1:28" ht="17.25" customHeight="1" x14ac:dyDescent="0.2">
      <c r="A684" s="9">
        <v>423885</v>
      </c>
      <c r="B684" s="9" t="s">
        <v>3755</v>
      </c>
      <c r="C684" s="9" t="s">
        <v>305</v>
      </c>
      <c r="D684" s="9" t="s">
        <v>279</v>
      </c>
      <c r="E684" s="9" t="s">
        <v>92</v>
      </c>
      <c r="F684" s="188">
        <v>35796</v>
      </c>
      <c r="G684" s="9" t="s">
        <v>34</v>
      </c>
      <c r="H684" s="9" t="s">
        <v>31</v>
      </c>
      <c r="I684" s="9" t="s">
        <v>157</v>
      </c>
      <c r="J684" s="9" t="s">
        <v>29</v>
      </c>
      <c r="K684" s="9">
        <v>2016</v>
      </c>
      <c r="L684" s="9" t="s">
        <v>34</v>
      </c>
      <c r="Y684" s="9" t="s">
        <v>3756</v>
      </c>
      <c r="Z684" s="9" t="s">
        <v>1207</v>
      </c>
      <c r="AA684" s="9" t="s">
        <v>1220</v>
      </c>
      <c r="AB684" s="9" t="s">
        <v>1313</v>
      </c>
    </row>
    <row r="685" spans="1:28" ht="17.25" customHeight="1" x14ac:dyDescent="0.2">
      <c r="A685" s="9">
        <v>421909</v>
      </c>
      <c r="B685" s="9" t="s">
        <v>3624</v>
      </c>
      <c r="C685" s="9" t="s">
        <v>505</v>
      </c>
      <c r="D685" s="9" t="s">
        <v>359</v>
      </c>
      <c r="E685" s="9" t="s">
        <v>92</v>
      </c>
      <c r="F685" s="188">
        <v>35796</v>
      </c>
      <c r="G685" s="9" t="s">
        <v>53</v>
      </c>
      <c r="H685" s="9" t="s">
        <v>31</v>
      </c>
      <c r="I685" s="9" t="s">
        <v>157</v>
      </c>
      <c r="J685" s="9" t="s">
        <v>29</v>
      </c>
      <c r="K685" s="9">
        <v>2016</v>
      </c>
      <c r="L685" s="9" t="s">
        <v>34</v>
      </c>
      <c r="Y685" s="9" t="s">
        <v>3757</v>
      </c>
      <c r="Z685" s="9" t="s">
        <v>3758</v>
      </c>
      <c r="AA685" s="9" t="s">
        <v>2149</v>
      </c>
      <c r="AB685" s="9" t="s">
        <v>1289</v>
      </c>
    </row>
    <row r="686" spans="1:28" ht="17.25" customHeight="1" x14ac:dyDescent="0.2">
      <c r="A686" s="9">
        <v>425327</v>
      </c>
      <c r="B686" s="9" t="s">
        <v>3759</v>
      </c>
      <c r="C686" s="9" t="s">
        <v>736</v>
      </c>
      <c r="D686" s="9" t="s">
        <v>272</v>
      </c>
      <c r="E686" s="9" t="s">
        <v>92</v>
      </c>
      <c r="F686" s="188">
        <v>35628</v>
      </c>
      <c r="G686" s="9" t="s">
        <v>3760</v>
      </c>
      <c r="H686" s="9" t="s">
        <v>31</v>
      </c>
      <c r="I686" s="9" t="s">
        <v>157</v>
      </c>
      <c r="J686" s="9" t="s">
        <v>29</v>
      </c>
      <c r="K686" s="9">
        <v>2016</v>
      </c>
      <c r="L686" s="9" t="s">
        <v>34</v>
      </c>
      <c r="Y686" s="9" t="s">
        <v>3761</v>
      </c>
      <c r="Z686" s="9" t="s">
        <v>3762</v>
      </c>
      <c r="AA686" s="9" t="s">
        <v>3763</v>
      </c>
      <c r="AB686" s="9" t="s">
        <v>3764</v>
      </c>
    </row>
    <row r="687" spans="1:28" ht="17.25" customHeight="1" x14ac:dyDescent="0.2">
      <c r="A687" s="9">
        <v>427602</v>
      </c>
      <c r="B687" s="9" t="s">
        <v>3765</v>
      </c>
      <c r="C687" s="9" t="s">
        <v>356</v>
      </c>
      <c r="D687" s="9" t="s">
        <v>3766</v>
      </c>
      <c r="E687" s="9" t="s">
        <v>92</v>
      </c>
      <c r="F687" s="188">
        <v>34559</v>
      </c>
      <c r="G687" s="9" t="s">
        <v>34</v>
      </c>
      <c r="H687" s="9" t="s">
        <v>31</v>
      </c>
      <c r="I687" s="9" t="s">
        <v>157</v>
      </c>
      <c r="J687" s="9" t="s">
        <v>29</v>
      </c>
      <c r="K687" s="9">
        <v>2012</v>
      </c>
      <c r="L687" s="9" t="s">
        <v>34</v>
      </c>
      <c r="Y687" s="9" t="s">
        <v>3767</v>
      </c>
      <c r="Z687" s="9" t="s">
        <v>3768</v>
      </c>
      <c r="AA687" s="9" t="s">
        <v>3769</v>
      </c>
      <c r="AB687" s="9" t="s">
        <v>1119</v>
      </c>
    </row>
    <row r="688" spans="1:28" ht="17.25" customHeight="1" x14ac:dyDescent="0.2">
      <c r="A688" s="9">
        <v>407117</v>
      </c>
      <c r="B688" s="9" t="s">
        <v>864</v>
      </c>
      <c r="C688" s="9" t="s">
        <v>302</v>
      </c>
      <c r="D688" s="9" t="s">
        <v>3770</v>
      </c>
      <c r="E688" s="9" t="s">
        <v>92</v>
      </c>
      <c r="F688" s="188">
        <v>31223</v>
      </c>
      <c r="G688" s="9" t="s">
        <v>86</v>
      </c>
      <c r="H688" s="9" t="s">
        <v>31</v>
      </c>
      <c r="I688" s="9" t="s">
        <v>157</v>
      </c>
      <c r="X688" s="9" t="s">
        <v>517</v>
      </c>
      <c r="Y688" s="9" t="s">
        <v>3771</v>
      </c>
      <c r="Z688" s="9" t="s">
        <v>1094</v>
      </c>
      <c r="AA688" s="9" t="s">
        <v>3772</v>
      </c>
      <c r="AB688" s="9" t="s">
        <v>1157</v>
      </c>
    </row>
    <row r="689" spans="1:28" ht="17.25" customHeight="1" x14ac:dyDescent="0.2">
      <c r="A689" s="9">
        <v>422078</v>
      </c>
      <c r="B689" s="9" t="s">
        <v>3773</v>
      </c>
      <c r="C689" s="9" t="s">
        <v>285</v>
      </c>
      <c r="D689" s="9" t="s">
        <v>3774</v>
      </c>
      <c r="E689" s="9" t="s">
        <v>92</v>
      </c>
      <c r="F689" s="188">
        <v>36161</v>
      </c>
      <c r="G689" s="9" t="s">
        <v>34</v>
      </c>
      <c r="H689" s="9" t="s">
        <v>31</v>
      </c>
      <c r="I689" s="9" t="s">
        <v>157</v>
      </c>
      <c r="J689" s="9" t="s">
        <v>32</v>
      </c>
      <c r="K689" s="9">
        <v>2016</v>
      </c>
      <c r="L689" s="9" t="s">
        <v>34</v>
      </c>
      <c r="Y689" s="9" t="s">
        <v>3775</v>
      </c>
      <c r="Z689" s="9" t="s">
        <v>1222</v>
      </c>
      <c r="AA689" s="9" t="s">
        <v>1894</v>
      </c>
      <c r="AB689" s="9" t="s">
        <v>1098</v>
      </c>
    </row>
    <row r="690" spans="1:28" ht="17.25" customHeight="1" x14ac:dyDescent="0.2">
      <c r="A690" s="9">
        <v>423786</v>
      </c>
      <c r="B690" s="9" t="s">
        <v>3776</v>
      </c>
      <c r="C690" s="9" t="s">
        <v>586</v>
      </c>
      <c r="D690" s="9" t="s">
        <v>288</v>
      </c>
      <c r="E690" s="9" t="s">
        <v>92</v>
      </c>
      <c r="F690" s="188">
        <v>36526</v>
      </c>
      <c r="G690" s="9" t="s">
        <v>273</v>
      </c>
      <c r="H690" s="9" t="s">
        <v>31</v>
      </c>
      <c r="I690" s="9" t="s">
        <v>157</v>
      </c>
      <c r="J690" s="9" t="s">
        <v>29</v>
      </c>
      <c r="K690" s="9">
        <v>2017</v>
      </c>
      <c r="L690" s="9" t="s">
        <v>34</v>
      </c>
      <c r="Y690" s="9" t="s">
        <v>3777</v>
      </c>
      <c r="Z690" s="9" t="s">
        <v>3778</v>
      </c>
      <c r="AA690" s="9" t="s">
        <v>3779</v>
      </c>
      <c r="AB690" s="9" t="s">
        <v>3780</v>
      </c>
    </row>
    <row r="691" spans="1:28" ht="17.25" customHeight="1" x14ac:dyDescent="0.2">
      <c r="A691" s="9">
        <v>426731</v>
      </c>
      <c r="B691" s="9" t="s">
        <v>3781</v>
      </c>
      <c r="C691" s="9" t="s">
        <v>270</v>
      </c>
      <c r="D691" s="9" t="s">
        <v>296</v>
      </c>
      <c r="E691" s="9" t="s">
        <v>92</v>
      </c>
      <c r="F691" s="188">
        <v>35967</v>
      </c>
      <c r="G691" s="9" t="s">
        <v>268</v>
      </c>
      <c r="H691" s="9" t="s">
        <v>31</v>
      </c>
      <c r="I691" s="9" t="s">
        <v>157</v>
      </c>
      <c r="J691" s="9" t="s">
        <v>32</v>
      </c>
      <c r="K691" s="9">
        <v>2017</v>
      </c>
      <c r="L691" s="9" t="s">
        <v>46</v>
      </c>
      <c r="Y691" s="9" t="s">
        <v>3782</v>
      </c>
      <c r="Z691" s="9" t="s">
        <v>1117</v>
      </c>
      <c r="AA691" s="9" t="s">
        <v>3334</v>
      </c>
      <c r="AB691" s="9" t="s">
        <v>1090</v>
      </c>
    </row>
    <row r="692" spans="1:28" ht="17.25" customHeight="1" x14ac:dyDescent="0.2">
      <c r="A692" s="9">
        <v>426737</v>
      </c>
      <c r="B692" s="9" t="s">
        <v>3783</v>
      </c>
      <c r="C692" s="9" t="s">
        <v>888</v>
      </c>
      <c r="D692" s="9" t="s">
        <v>3784</v>
      </c>
      <c r="E692" s="9" t="s">
        <v>92</v>
      </c>
      <c r="F692" s="188">
        <v>36161</v>
      </c>
      <c r="G692" s="9" t="s">
        <v>3785</v>
      </c>
      <c r="H692" s="9" t="s">
        <v>31</v>
      </c>
      <c r="I692" s="9" t="s">
        <v>157</v>
      </c>
      <c r="J692" s="9" t="s">
        <v>32</v>
      </c>
      <c r="K692" s="9" t="s">
        <v>458</v>
      </c>
      <c r="L692" s="9" t="s">
        <v>46</v>
      </c>
      <c r="Y692" s="9" t="s">
        <v>3786</v>
      </c>
      <c r="Z692" s="9" t="s">
        <v>3787</v>
      </c>
      <c r="AA692" s="9" t="s">
        <v>3788</v>
      </c>
      <c r="AB692" s="9" t="s">
        <v>1120</v>
      </c>
    </row>
    <row r="693" spans="1:28" ht="17.25" customHeight="1" x14ac:dyDescent="0.2">
      <c r="A693" s="9">
        <v>427590</v>
      </c>
      <c r="B693" s="9" t="s">
        <v>3789</v>
      </c>
      <c r="C693" s="9" t="s">
        <v>669</v>
      </c>
      <c r="D693" s="9" t="s">
        <v>489</v>
      </c>
      <c r="E693" s="9" t="s">
        <v>92</v>
      </c>
      <c r="F693" s="188">
        <v>29172</v>
      </c>
      <c r="G693" s="9" t="s">
        <v>34</v>
      </c>
      <c r="H693" s="9" t="s">
        <v>31</v>
      </c>
      <c r="I693" s="9" t="s">
        <v>157</v>
      </c>
      <c r="J693" s="9" t="s">
        <v>29</v>
      </c>
      <c r="K693" s="9">
        <v>1998</v>
      </c>
      <c r="L693" s="9" t="s">
        <v>89</v>
      </c>
      <c r="Y693" s="9" t="s">
        <v>3790</v>
      </c>
      <c r="Z693" s="9" t="s">
        <v>1209</v>
      </c>
      <c r="AA693" s="9" t="s">
        <v>2939</v>
      </c>
      <c r="AB693" s="9" t="s">
        <v>1120</v>
      </c>
    </row>
    <row r="694" spans="1:28" ht="17.25" customHeight="1" x14ac:dyDescent="0.2">
      <c r="A694" s="9">
        <v>426756</v>
      </c>
      <c r="B694" s="9" t="s">
        <v>3791</v>
      </c>
      <c r="C694" s="9" t="s">
        <v>628</v>
      </c>
      <c r="D694" s="9" t="s">
        <v>3792</v>
      </c>
      <c r="E694" s="9" t="s">
        <v>92</v>
      </c>
      <c r="F694" s="188">
        <v>36312</v>
      </c>
      <c r="G694" s="9" t="s">
        <v>34</v>
      </c>
      <c r="H694" s="9" t="s">
        <v>31</v>
      </c>
      <c r="I694" s="9" t="s">
        <v>157</v>
      </c>
      <c r="J694" s="9" t="s">
        <v>32</v>
      </c>
      <c r="K694" s="9">
        <v>2017</v>
      </c>
      <c r="L694" s="9" t="s">
        <v>34</v>
      </c>
      <c r="Y694" s="9" t="s">
        <v>3793</v>
      </c>
      <c r="Z694" s="9" t="s">
        <v>1307</v>
      </c>
      <c r="AA694" s="9" t="s">
        <v>1104</v>
      </c>
      <c r="AB694" s="9" t="s">
        <v>1120</v>
      </c>
    </row>
    <row r="695" spans="1:28" ht="17.25" customHeight="1" x14ac:dyDescent="0.2">
      <c r="A695" s="9">
        <v>420155</v>
      </c>
      <c r="B695" s="9" t="s">
        <v>3794</v>
      </c>
      <c r="C695" s="9" t="s">
        <v>1000</v>
      </c>
      <c r="D695" s="9" t="s">
        <v>3795</v>
      </c>
      <c r="E695" s="9" t="s">
        <v>92</v>
      </c>
      <c r="F695" s="188">
        <v>34300</v>
      </c>
      <c r="G695" s="9" t="s">
        <v>34</v>
      </c>
      <c r="H695" s="9" t="s">
        <v>31</v>
      </c>
      <c r="I695" s="9" t="s">
        <v>157</v>
      </c>
      <c r="J695" s="9" t="s">
        <v>32</v>
      </c>
      <c r="K695" s="9">
        <v>2012</v>
      </c>
      <c r="L695" s="9" t="s">
        <v>34</v>
      </c>
      <c r="Y695" s="9" t="s">
        <v>3796</v>
      </c>
      <c r="Z695" s="9" t="s">
        <v>3797</v>
      </c>
      <c r="AA695" s="9" t="s">
        <v>3798</v>
      </c>
      <c r="AB695" s="9" t="s">
        <v>1120</v>
      </c>
    </row>
    <row r="696" spans="1:28" ht="17.25" customHeight="1" x14ac:dyDescent="0.2">
      <c r="A696" s="9">
        <v>422004</v>
      </c>
      <c r="B696" s="9" t="s">
        <v>3799</v>
      </c>
      <c r="C696" s="9" t="s">
        <v>3800</v>
      </c>
      <c r="D696" s="9" t="s">
        <v>497</v>
      </c>
      <c r="E696" s="9" t="s">
        <v>92</v>
      </c>
      <c r="F696" s="188">
        <v>35805</v>
      </c>
      <c r="H696" s="9" t="s">
        <v>54</v>
      </c>
      <c r="I696" s="9" t="s">
        <v>157</v>
      </c>
      <c r="J696" s="9" t="s">
        <v>32</v>
      </c>
      <c r="K696" s="9">
        <v>2016</v>
      </c>
      <c r="L696" s="9" t="s">
        <v>34</v>
      </c>
      <c r="Y696" s="9" t="s">
        <v>3801</v>
      </c>
      <c r="Z696" s="9" t="s">
        <v>3802</v>
      </c>
      <c r="AA696" s="9" t="s">
        <v>1197</v>
      </c>
      <c r="AB696" s="9" t="s">
        <v>3803</v>
      </c>
    </row>
    <row r="697" spans="1:28" ht="17.25" customHeight="1" x14ac:dyDescent="0.2">
      <c r="A697" s="9">
        <v>426900</v>
      </c>
      <c r="B697" s="9" t="s">
        <v>3804</v>
      </c>
      <c r="C697" s="9" t="s">
        <v>3805</v>
      </c>
      <c r="D697" s="9" t="s">
        <v>497</v>
      </c>
      <c r="E697" s="9" t="s">
        <v>92</v>
      </c>
      <c r="H697" s="9" t="s">
        <v>31</v>
      </c>
      <c r="I697" s="9" t="s">
        <v>157</v>
      </c>
      <c r="J697" s="9" t="s">
        <v>32</v>
      </c>
      <c r="K697" s="9">
        <v>2017</v>
      </c>
      <c r="L697" s="9" t="s">
        <v>46</v>
      </c>
      <c r="Y697" s="9" t="s">
        <v>3806</v>
      </c>
      <c r="Z697" s="9" t="s">
        <v>3807</v>
      </c>
      <c r="AA697" s="9" t="s">
        <v>3808</v>
      </c>
      <c r="AB697" s="9" t="s">
        <v>1090</v>
      </c>
    </row>
    <row r="698" spans="1:28" ht="17.25" customHeight="1" x14ac:dyDescent="0.2">
      <c r="A698" s="9">
        <v>426898</v>
      </c>
      <c r="B698" s="9" t="s">
        <v>3809</v>
      </c>
      <c r="C698" s="9" t="s">
        <v>285</v>
      </c>
      <c r="D698" s="9" t="s">
        <v>376</v>
      </c>
      <c r="E698" s="9" t="s">
        <v>92</v>
      </c>
      <c r="F698" s="188">
        <v>33325</v>
      </c>
      <c r="G698" s="9" t="s">
        <v>34</v>
      </c>
      <c r="H698" s="9" t="s">
        <v>31</v>
      </c>
      <c r="I698" s="9" t="s">
        <v>157</v>
      </c>
      <c r="J698" s="9" t="s">
        <v>32</v>
      </c>
      <c r="K698" s="9" t="s">
        <v>3810</v>
      </c>
      <c r="L698" s="9" t="s">
        <v>34</v>
      </c>
      <c r="Y698" s="9" t="s">
        <v>3811</v>
      </c>
      <c r="Z698" s="9" t="s">
        <v>1112</v>
      </c>
      <c r="AA698" s="9" t="s">
        <v>3812</v>
      </c>
      <c r="AB698" s="9" t="s">
        <v>1217</v>
      </c>
    </row>
    <row r="699" spans="1:28" ht="17.25" customHeight="1" x14ac:dyDescent="0.2">
      <c r="A699" s="9">
        <v>421992</v>
      </c>
      <c r="B699" s="9" t="s">
        <v>3813</v>
      </c>
      <c r="C699" s="9" t="s">
        <v>305</v>
      </c>
      <c r="D699" s="9" t="s">
        <v>788</v>
      </c>
      <c r="E699" s="9" t="s">
        <v>92</v>
      </c>
      <c r="F699" s="188">
        <v>35987</v>
      </c>
      <c r="G699" s="9" t="s">
        <v>34</v>
      </c>
      <c r="H699" s="9" t="s">
        <v>31</v>
      </c>
      <c r="I699" s="9" t="s">
        <v>157</v>
      </c>
      <c r="J699" s="9" t="s">
        <v>32</v>
      </c>
      <c r="K699" s="9">
        <v>2016</v>
      </c>
      <c r="L699" s="9" t="s">
        <v>34</v>
      </c>
      <c r="Y699" s="9" t="s">
        <v>3814</v>
      </c>
      <c r="Z699" s="9" t="s">
        <v>1108</v>
      </c>
      <c r="AA699" s="9" t="s">
        <v>3815</v>
      </c>
      <c r="AB699" s="9" t="s">
        <v>1120</v>
      </c>
    </row>
    <row r="700" spans="1:28" ht="17.25" customHeight="1" x14ac:dyDescent="0.2">
      <c r="A700" s="9">
        <v>427567</v>
      </c>
      <c r="B700" s="9" t="s">
        <v>3816</v>
      </c>
      <c r="C700" s="9" t="s">
        <v>308</v>
      </c>
      <c r="D700" s="9" t="s">
        <v>3817</v>
      </c>
      <c r="E700" s="9" t="s">
        <v>92</v>
      </c>
      <c r="F700" s="188">
        <v>29496</v>
      </c>
      <c r="G700" s="9" t="s">
        <v>1769</v>
      </c>
      <c r="H700" s="9" t="s">
        <v>31</v>
      </c>
      <c r="I700" s="9" t="s">
        <v>157</v>
      </c>
      <c r="J700" s="9" t="s">
        <v>32</v>
      </c>
      <c r="K700" s="9">
        <v>1999</v>
      </c>
      <c r="L700" s="9" t="s">
        <v>34</v>
      </c>
      <c r="Y700" s="9" t="s">
        <v>3818</v>
      </c>
      <c r="Z700" s="9" t="s">
        <v>3819</v>
      </c>
      <c r="AA700" s="9" t="s">
        <v>3820</v>
      </c>
      <c r="AB700" s="9" t="s">
        <v>3821</v>
      </c>
    </row>
    <row r="701" spans="1:28" ht="17.25" customHeight="1" x14ac:dyDescent="0.2">
      <c r="A701" s="9">
        <v>423833</v>
      </c>
      <c r="B701" s="9" t="s">
        <v>3822</v>
      </c>
      <c r="C701" s="9" t="s">
        <v>281</v>
      </c>
      <c r="D701" s="9" t="s">
        <v>290</v>
      </c>
      <c r="E701" s="9" t="s">
        <v>92</v>
      </c>
      <c r="F701" s="188">
        <v>36292</v>
      </c>
      <c r="G701" s="9" t="s">
        <v>34</v>
      </c>
      <c r="H701" s="9" t="s">
        <v>31</v>
      </c>
      <c r="I701" s="9" t="s">
        <v>157</v>
      </c>
      <c r="J701" s="9" t="s">
        <v>32</v>
      </c>
      <c r="K701" s="9">
        <v>2017</v>
      </c>
      <c r="L701" s="9" t="s">
        <v>46</v>
      </c>
      <c r="Y701" s="9" t="s">
        <v>3823</v>
      </c>
      <c r="Z701" s="9" t="s">
        <v>3824</v>
      </c>
      <c r="AA701" s="9" t="s">
        <v>3825</v>
      </c>
      <c r="AB701" s="9" t="s">
        <v>1090</v>
      </c>
    </row>
    <row r="702" spans="1:28" ht="17.25" customHeight="1" x14ac:dyDescent="0.2">
      <c r="A702" s="9">
        <v>425296</v>
      </c>
      <c r="B702" s="9" t="s">
        <v>3826</v>
      </c>
      <c r="C702" s="9" t="s">
        <v>3163</v>
      </c>
      <c r="D702" s="9" t="s">
        <v>275</v>
      </c>
      <c r="E702" s="9" t="s">
        <v>92</v>
      </c>
      <c r="F702" s="188">
        <v>34992</v>
      </c>
      <c r="G702" s="9" t="s">
        <v>34</v>
      </c>
      <c r="H702" s="9" t="s">
        <v>31</v>
      </c>
      <c r="I702" s="9" t="s">
        <v>157</v>
      </c>
      <c r="J702" s="9" t="s">
        <v>29</v>
      </c>
      <c r="K702" s="9">
        <v>2014</v>
      </c>
      <c r="L702" s="9" t="s">
        <v>34</v>
      </c>
      <c r="Y702" s="9" t="s">
        <v>3827</v>
      </c>
      <c r="Z702" s="9" t="s">
        <v>3828</v>
      </c>
      <c r="AA702" s="9" t="s">
        <v>1648</v>
      </c>
      <c r="AB702" s="9" t="s">
        <v>1119</v>
      </c>
    </row>
    <row r="703" spans="1:28" ht="17.25" customHeight="1" x14ac:dyDescent="0.2">
      <c r="A703" s="9">
        <v>426883</v>
      </c>
      <c r="B703" s="9" t="s">
        <v>3829</v>
      </c>
      <c r="C703" s="9" t="s">
        <v>1053</v>
      </c>
      <c r="D703" s="9" t="s">
        <v>435</v>
      </c>
      <c r="E703" s="9" t="s">
        <v>93</v>
      </c>
      <c r="F703" s="188">
        <v>30245</v>
      </c>
      <c r="G703" s="9" t="s">
        <v>83</v>
      </c>
      <c r="H703" s="9" t="s">
        <v>31</v>
      </c>
      <c r="I703" s="9" t="s">
        <v>157</v>
      </c>
      <c r="J703" s="9" t="s">
        <v>32</v>
      </c>
      <c r="K703" s="9">
        <v>2001</v>
      </c>
      <c r="L703" s="9" t="s">
        <v>83</v>
      </c>
      <c r="Y703" s="9" t="s">
        <v>3830</v>
      </c>
      <c r="Z703" s="9" t="s">
        <v>3831</v>
      </c>
      <c r="AA703" s="9" t="s">
        <v>3832</v>
      </c>
      <c r="AB703" s="9" t="s">
        <v>2642</v>
      </c>
    </row>
    <row r="704" spans="1:28" ht="17.25" customHeight="1" x14ac:dyDescent="0.2">
      <c r="A704" s="9">
        <v>425497</v>
      </c>
      <c r="B704" s="9" t="s">
        <v>3833</v>
      </c>
      <c r="C704" s="9" t="s">
        <v>281</v>
      </c>
      <c r="D704" s="9" t="s">
        <v>337</v>
      </c>
      <c r="E704" s="9" t="s">
        <v>93</v>
      </c>
      <c r="F704" s="188">
        <v>35431</v>
      </c>
      <c r="G704" s="9" t="s">
        <v>3834</v>
      </c>
      <c r="H704" s="9" t="s">
        <v>31</v>
      </c>
      <c r="I704" s="9" t="s">
        <v>157</v>
      </c>
      <c r="J704" s="9" t="s">
        <v>29</v>
      </c>
      <c r="K704" s="9">
        <v>2016</v>
      </c>
      <c r="L704" s="9" t="s">
        <v>34</v>
      </c>
      <c r="Y704" s="9" t="s">
        <v>3835</v>
      </c>
      <c r="Z704" s="9" t="s">
        <v>1160</v>
      </c>
      <c r="AA704" s="9" t="s">
        <v>1168</v>
      </c>
      <c r="AB704" s="9" t="s">
        <v>1254</v>
      </c>
    </row>
    <row r="705" spans="1:28" ht="17.25" customHeight="1" x14ac:dyDescent="0.2">
      <c r="A705" s="9">
        <v>423975</v>
      </c>
      <c r="B705" s="9" t="s">
        <v>3836</v>
      </c>
      <c r="C705" s="9" t="s">
        <v>411</v>
      </c>
      <c r="D705" s="9" t="s">
        <v>412</v>
      </c>
      <c r="E705" s="9" t="s">
        <v>92</v>
      </c>
      <c r="F705" s="188">
        <v>35933</v>
      </c>
      <c r="G705" s="9" t="s">
        <v>301</v>
      </c>
      <c r="H705" s="9" t="s">
        <v>31</v>
      </c>
      <c r="I705" s="9" t="s">
        <v>157</v>
      </c>
      <c r="J705" s="9" t="s">
        <v>32</v>
      </c>
      <c r="K705" s="9">
        <v>2014</v>
      </c>
      <c r="L705" s="9" t="s">
        <v>34</v>
      </c>
      <c r="Y705" s="9" t="s">
        <v>3837</v>
      </c>
      <c r="Z705" s="9" t="s">
        <v>3838</v>
      </c>
      <c r="AA705" s="9" t="s">
        <v>3839</v>
      </c>
      <c r="AB705" s="9" t="s">
        <v>1224</v>
      </c>
    </row>
    <row r="706" spans="1:28" ht="17.25" customHeight="1" x14ac:dyDescent="0.2">
      <c r="A706" s="9">
        <v>422180</v>
      </c>
      <c r="B706" s="9" t="s">
        <v>3840</v>
      </c>
      <c r="C706" s="9" t="s">
        <v>285</v>
      </c>
      <c r="D706" s="9" t="s">
        <v>461</v>
      </c>
      <c r="E706" s="9" t="s">
        <v>92</v>
      </c>
      <c r="F706" s="188">
        <v>35221</v>
      </c>
      <c r="G706" s="9" t="s">
        <v>46</v>
      </c>
      <c r="H706" s="9" t="s">
        <v>31</v>
      </c>
      <c r="I706" s="9" t="s">
        <v>157</v>
      </c>
      <c r="J706" s="9" t="s">
        <v>32</v>
      </c>
      <c r="K706" s="9">
        <v>2015</v>
      </c>
      <c r="L706" s="9" t="s">
        <v>46</v>
      </c>
      <c r="Y706" s="9" t="s">
        <v>3841</v>
      </c>
      <c r="Z706" s="9" t="s">
        <v>1122</v>
      </c>
      <c r="AA706" s="9" t="s">
        <v>1132</v>
      </c>
      <c r="AB706" s="9" t="s">
        <v>3842</v>
      </c>
    </row>
    <row r="707" spans="1:28" ht="17.25" customHeight="1" x14ac:dyDescent="0.2">
      <c r="A707" s="9">
        <v>422178</v>
      </c>
      <c r="B707" s="9" t="s">
        <v>3843</v>
      </c>
      <c r="C707" s="9" t="s">
        <v>303</v>
      </c>
      <c r="D707" s="9" t="s">
        <v>377</v>
      </c>
      <c r="E707" s="9" t="s">
        <v>92</v>
      </c>
      <c r="F707" s="188">
        <v>35950</v>
      </c>
      <c r="G707" s="9" t="s">
        <v>513</v>
      </c>
      <c r="H707" s="9" t="s">
        <v>31</v>
      </c>
      <c r="I707" s="9" t="s">
        <v>157</v>
      </c>
      <c r="J707" s="9" t="s">
        <v>32</v>
      </c>
      <c r="K707" s="9">
        <v>2016</v>
      </c>
      <c r="L707" s="9" t="s">
        <v>46</v>
      </c>
      <c r="Y707" s="9" t="s">
        <v>3844</v>
      </c>
      <c r="Z707" s="9" t="s">
        <v>3845</v>
      </c>
      <c r="AA707" s="9" t="s">
        <v>3846</v>
      </c>
      <c r="AB707" s="9" t="s">
        <v>3847</v>
      </c>
    </row>
    <row r="708" spans="1:28" ht="17.25" customHeight="1" x14ac:dyDescent="0.2">
      <c r="A708" s="9">
        <v>425474</v>
      </c>
      <c r="B708" s="9" t="s">
        <v>3848</v>
      </c>
      <c r="C708" s="9" t="s">
        <v>305</v>
      </c>
      <c r="D708" s="9" t="s">
        <v>328</v>
      </c>
      <c r="E708" s="9" t="s">
        <v>92</v>
      </c>
      <c r="F708" s="188">
        <v>35784</v>
      </c>
      <c r="G708" s="9" t="s">
        <v>3849</v>
      </c>
      <c r="H708" s="9" t="s">
        <v>31</v>
      </c>
      <c r="I708" s="9" t="s">
        <v>157</v>
      </c>
      <c r="J708" s="9" t="s">
        <v>29</v>
      </c>
      <c r="K708" s="9">
        <v>2016</v>
      </c>
      <c r="L708" s="9" t="s">
        <v>46</v>
      </c>
      <c r="Y708" s="9" t="s">
        <v>3850</v>
      </c>
      <c r="Z708" s="9" t="s">
        <v>3851</v>
      </c>
      <c r="AA708" s="9" t="s">
        <v>1242</v>
      </c>
      <c r="AB708" s="9" t="s">
        <v>1305</v>
      </c>
    </row>
    <row r="709" spans="1:28" ht="17.25" customHeight="1" x14ac:dyDescent="0.2">
      <c r="A709" s="9">
        <v>426653</v>
      </c>
      <c r="B709" s="9" t="s">
        <v>3852</v>
      </c>
      <c r="C709" s="9" t="s">
        <v>274</v>
      </c>
      <c r="D709" s="9" t="s">
        <v>324</v>
      </c>
      <c r="E709" s="9" t="s">
        <v>92</v>
      </c>
      <c r="F709" s="188">
        <v>36057</v>
      </c>
      <c r="G709" s="9" t="s">
        <v>34</v>
      </c>
      <c r="H709" s="9" t="s">
        <v>31</v>
      </c>
      <c r="I709" s="9" t="s">
        <v>157</v>
      </c>
      <c r="J709" s="9" t="s">
        <v>32</v>
      </c>
      <c r="K709" s="9">
        <v>2017</v>
      </c>
      <c r="L709" s="9" t="s">
        <v>34</v>
      </c>
      <c r="Y709" s="9" t="s">
        <v>3853</v>
      </c>
      <c r="Z709" s="9" t="s">
        <v>2199</v>
      </c>
      <c r="AA709" s="9" t="s">
        <v>1109</v>
      </c>
      <c r="AB709" s="9" t="s">
        <v>1102</v>
      </c>
    </row>
    <row r="710" spans="1:28" ht="17.25" customHeight="1" x14ac:dyDescent="0.2">
      <c r="A710" s="9">
        <v>422019</v>
      </c>
      <c r="B710" s="9" t="s">
        <v>3854</v>
      </c>
      <c r="C710" s="9" t="s">
        <v>3855</v>
      </c>
      <c r="D710" s="9" t="s">
        <v>794</v>
      </c>
      <c r="E710" s="9" t="s">
        <v>92</v>
      </c>
      <c r="F710" s="188">
        <v>35796</v>
      </c>
      <c r="G710" s="9" t="s">
        <v>589</v>
      </c>
      <c r="H710" s="9" t="s">
        <v>31</v>
      </c>
      <c r="I710" s="9" t="s">
        <v>157</v>
      </c>
      <c r="J710" s="9" t="s">
        <v>29</v>
      </c>
      <c r="K710" s="9">
        <v>2017</v>
      </c>
      <c r="L710" s="9" t="s">
        <v>46</v>
      </c>
      <c r="Y710" s="9" t="s">
        <v>3856</v>
      </c>
      <c r="Z710" s="9" t="s">
        <v>3857</v>
      </c>
      <c r="AA710" s="9" t="s">
        <v>3858</v>
      </c>
      <c r="AB710" s="9" t="s">
        <v>1102</v>
      </c>
    </row>
    <row r="711" spans="1:28" ht="17.25" customHeight="1" x14ac:dyDescent="0.2">
      <c r="A711" s="9">
        <v>427609</v>
      </c>
      <c r="B711" s="9" t="s">
        <v>3710</v>
      </c>
      <c r="C711" s="9" t="s">
        <v>350</v>
      </c>
      <c r="D711" s="9" t="s">
        <v>352</v>
      </c>
      <c r="E711" s="9" t="s">
        <v>92</v>
      </c>
      <c r="F711" s="188">
        <v>34409</v>
      </c>
      <c r="G711" s="9" t="s">
        <v>667</v>
      </c>
      <c r="H711" s="9" t="s">
        <v>31</v>
      </c>
      <c r="I711" s="9" t="s">
        <v>157</v>
      </c>
      <c r="J711" s="9" t="s">
        <v>32</v>
      </c>
      <c r="K711" s="9">
        <v>2019</v>
      </c>
      <c r="L711" s="9" t="s">
        <v>34</v>
      </c>
      <c r="Y711" s="9" t="s">
        <v>3859</v>
      </c>
      <c r="Z711" s="9" t="s">
        <v>3860</v>
      </c>
      <c r="AA711" s="9" t="s">
        <v>1194</v>
      </c>
      <c r="AB711" s="9" t="s">
        <v>1102</v>
      </c>
    </row>
    <row r="712" spans="1:28" ht="17.25" customHeight="1" x14ac:dyDescent="0.2">
      <c r="A712" s="9">
        <v>425353</v>
      </c>
      <c r="B712" s="9" t="s">
        <v>3861</v>
      </c>
      <c r="C712" s="9" t="s">
        <v>3862</v>
      </c>
      <c r="D712" s="9" t="s">
        <v>384</v>
      </c>
      <c r="E712" s="9" t="s">
        <v>93</v>
      </c>
      <c r="F712" s="188">
        <v>35877</v>
      </c>
      <c r="G712" s="9" t="s">
        <v>43</v>
      </c>
      <c r="H712" s="9" t="s">
        <v>31</v>
      </c>
      <c r="I712" s="9" t="s">
        <v>157</v>
      </c>
      <c r="J712" s="9" t="s">
        <v>29</v>
      </c>
      <c r="K712" s="9">
        <v>2016</v>
      </c>
      <c r="L712" s="9" t="s">
        <v>268</v>
      </c>
      <c r="Y712" s="9" t="s">
        <v>3863</v>
      </c>
      <c r="Z712" s="9" t="s">
        <v>3552</v>
      </c>
      <c r="AA712" s="9" t="s">
        <v>3559</v>
      </c>
      <c r="AB712" s="9" t="s">
        <v>1102</v>
      </c>
    </row>
    <row r="713" spans="1:28" ht="17.25" customHeight="1" x14ac:dyDescent="0.2">
      <c r="A713" s="9">
        <v>423890</v>
      </c>
      <c r="B713" s="9" t="s">
        <v>3864</v>
      </c>
      <c r="C713" s="9" t="s">
        <v>270</v>
      </c>
      <c r="D713" s="9" t="s">
        <v>427</v>
      </c>
      <c r="E713" s="9" t="s">
        <v>92</v>
      </c>
      <c r="F713" s="188">
        <v>36309</v>
      </c>
      <c r="G713" s="9" t="s">
        <v>46</v>
      </c>
      <c r="H713" s="9" t="s">
        <v>31</v>
      </c>
      <c r="I713" s="9" t="s">
        <v>157</v>
      </c>
      <c r="J713" s="9" t="s">
        <v>29</v>
      </c>
      <c r="K713" s="9">
        <v>2017</v>
      </c>
      <c r="L713" s="9" t="s">
        <v>34</v>
      </c>
      <c r="N713" s="9">
        <v>794</v>
      </c>
      <c r="O713" s="188">
        <v>44595.366620370369</v>
      </c>
      <c r="P713" s="9">
        <v>18000</v>
      </c>
      <c r="Y713" s="9" t="s">
        <v>3865</v>
      </c>
      <c r="Z713" s="9" t="s">
        <v>1105</v>
      </c>
      <c r="AA713" s="9" t="s">
        <v>1587</v>
      </c>
      <c r="AB713" s="9" t="s">
        <v>1102</v>
      </c>
    </row>
    <row r="714" spans="1:28" ht="17.25" customHeight="1" x14ac:dyDescent="0.2">
      <c r="A714" s="9">
        <v>423794</v>
      </c>
      <c r="B714" s="9" t="s">
        <v>3866</v>
      </c>
      <c r="C714" s="9" t="s">
        <v>671</v>
      </c>
      <c r="D714" s="9" t="s">
        <v>891</v>
      </c>
      <c r="E714" s="9" t="s">
        <v>92</v>
      </c>
      <c r="F714" s="188">
        <v>36290</v>
      </c>
      <c r="G714" s="9" t="s">
        <v>3867</v>
      </c>
      <c r="H714" s="9" t="s">
        <v>31</v>
      </c>
      <c r="I714" s="9" t="s">
        <v>157</v>
      </c>
      <c r="J714" s="9" t="s">
        <v>29</v>
      </c>
      <c r="K714" s="9">
        <v>2017</v>
      </c>
      <c r="L714" s="9" t="s">
        <v>46</v>
      </c>
      <c r="Y714" s="9" t="s">
        <v>3868</v>
      </c>
      <c r="Z714" s="9" t="s">
        <v>3869</v>
      </c>
      <c r="AA714" s="9" t="s">
        <v>3870</v>
      </c>
      <c r="AB714" s="9" t="s">
        <v>1102</v>
      </c>
    </row>
    <row r="715" spans="1:28" ht="17.25" customHeight="1" x14ac:dyDescent="0.2">
      <c r="A715" s="9">
        <v>424016</v>
      </c>
      <c r="B715" s="9" t="s">
        <v>3871</v>
      </c>
      <c r="C715" s="9" t="s">
        <v>270</v>
      </c>
      <c r="D715" s="9" t="s">
        <v>530</v>
      </c>
      <c r="E715" s="9" t="s">
        <v>92</v>
      </c>
      <c r="F715" s="188">
        <v>35517</v>
      </c>
      <c r="G715" s="9" t="s">
        <v>34</v>
      </c>
      <c r="H715" s="9" t="s">
        <v>31</v>
      </c>
      <c r="I715" s="9" t="s">
        <v>157</v>
      </c>
      <c r="J715" s="9" t="s">
        <v>29</v>
      </c>
      <c r="K715" s="9">
        <v>2015</v>
      </c>
      <c r="L715" s="9" t="s">
        <v>34</v>
      </c>
      <c r="Y715" s="9" t="s">
        <v>3872</v>
      </c>
      <c r="Z715" s="9" t="s">
        <v>1105</v>
      </c>
      <c r="AA715" s="9" t="s">
        <v>1815</v>
      </c>
      <c r="AB715" s="9" t="s">
        <v>1102</v>
      </c>
    </row>
    <row r="716" spans="1:28" ht="17.25" customHeight="1" x14ac:dyDescent="0.2">
      <c r="A716" s="9">
        <v>426666</v>
      </c>
      <c r="B716" s="9" t="s">
        <v>3873</v>
      </c>
      <c r="C716" s="9" t="s">
        <v>3874</v>
      </c>
      <c r="D716" s="9" t="s">
        <v>3875</v>
      </c>
      <c r="E716" s="9" t="s">
        <v>92</v>
      </c>
      <c r="F716" s="188">
        <v>36137</v>
      </c>
      <c r="G716" s="9" t="s">
        <v>268</v>
      </c>
      <c r="H716" s="9" t="s">
        <v>31</v>
      </c>
      <c r="I716" s="9" t="s">
        <v>157</v>
      </c>
      <c r="J716" s="9" t="s">
        <v>29</v>
      </c>
      <c r="K716" s="9">
        <v>2017</v>
      </c>
      <c r="L716" s="9" t="s">
        <v>34</v>
      </c>
      <c r="Y716" s="9" t="s">
        <v>3876</v>
      </c>
      <c r="Z716" s="9" t="s">
        <v>1129</v>
      </c>
      <c r="AA716" s="9" t="s">
        <v>3337</v>
      </c>
      <c r="AB716" s="9" t="s">
        <v>1102</v>
      </c>
    </row>
    <row r="717" spans="1:28" ht="17.25" customHeight="1" x14ac:dyDescent="0.2">
      <c r="A717" s="9">
        <v>426886</v>
      </c>
      <c r="B717" s="9" t="s">
        <v>3877</v>
      </c>
      <c r="C717" s="9" t="s">
        <v>931</v>
      </c>
      <c r="D717" s="9" t="s">
        <v>328</v>
      </c>
      <c r="E717" s="9" t="s">
        <v>93</v>
      </c>
      <c r="F717" s="188">
        <v>34959</v>
      </c>
      <c r="G717" s="9" t="s">
        <v>1074</v>
      </c>
      <c r="H717" s="9" t="s">
        <v>31</v>
      </c>
      <c r="I717" s="9" t="s">
        <v>157</v>
      </c>
      <c r="J717" s="9" t="s">
        <v>29</v>
      </c>
      <c r="K717" s="9">
        <v>2013</v>
      </c>
      <c r="L717" s="9" t="s">
        <v>46</v>
      </c>
      <c r="Y717" s="9" t="s">
        <v>3878</v>
      </c>
      <c r="Z717" s="9" t="s">
        <v>3879</v>
      </c>
      <c r="AA717" s="9" t="s">
        <v>1115</v>
      </c>
      <c r="AB717" s="9" t="s">
        <v>1098</v>
      </c>
    </row>
    <row r="718" spans="1:28" ht="17.25" customHeight="1" x14ac:dyDescent="0.2">
      <c r="A718" s="9">
        <v>420506</v>
      </c>
      <c r="B718" s="9" t="s">
        <v>3880</v>
      </c>
      <c r="C718" s="9" t="s">
        <v>985</v>
      </c>
      <c r="D718" s="9" t="s">
        <v>322</v>
      </c>
      <c r="E718" s="9" t="s">
        <v>92</v>
      </c>
      <c r="F718" s="188">
        <v>35479</v>
      </c>
      <c r="G718" s="9" t="s">
        <v>953</v>
      </c>
      <c r="H718" s="9" t="s">
        <v>31</v>
      </c>
      <c r="I718" s="9" t="s">
        <v>157</v>
      </c>
      <c r="J718" s="9" t="s">
        <v>29</v>
      </c>
      <c r="K718" s="9">
        <v>2016</v>
      </c>
      <c r="L718" s="9" t="s">
        <v>34</v>
      </c>
      <c r="Y718" s="9" t="s">
        <v>3881</v>
      </c>
      <c r="Z718" s="9" t="s">
        <v>1319</v>
      </c>
      <c r="AA718" s="9" t="s">
        <v>1179</v>
      </c>
      <c r="AB718" s="9" t="s">
        <v>1120</v>
      </c>
    </row>
    <row r="719" spans="1:28" ht="17.25" customHeight="1" x14ac:dyDescent="0.2">
      <c r="A719" s="9">
        <v>427089</v>
      </c>
      <c r="B719" s="9" t="s">
        <v>3882</v>
      </c>
      <c r="C719" s="9" t="s">
        <v>391</v>
      </c>
      <c r="D719" s="9" t="s">
        <v>3883</v>
      </c>
      <c r="E719" s="9" t="s">
        <v>93</v>
      </c>
      <c r="F719" s="188">
        <v>31079</v>
      </c>
      <c r="G719" s="9" t="s">
        <v>721</v>
      </c>
      <c r="H719" s="9" t="s">
        <v>31</v>
      </c>
      <c r="I719" s="9" t="s">
        <v>157</v>
      </c>
      <c r="J719" s="9" t="s">
        <v>29</v>
      </c>
      <c r="K719" s="9">
        <v>2003</v>
      </c>
      <c r="L719" s="9" t="s">
        <v>66</v>
      </c>
      <c r="Y719" s="9" t="s">
        <v>3884</v>
      </c>
      <c r="Z719" s="9" t="s">
        <v>3885</v>
      </c>
      <c r="AA719" s="9" t="s">
        <v>3886</v>
      </c>
      <c r="AB719" s="9" t="s">
        <v>3887</v>
      </c>
    </row>
    <row r="720" spans="1:28" ht="17.25" customHeight="1" x14ac:dyDescent="0.2">
      <c r="A720" s="9">
        <v>422055</v>
      </c>
      <c r="B720" s="9" t="s">
        <v>3888</v>
      </c>
      <c r="C720" s="9" t="s">
        <v>681</v>
      </c>
      <c r="D720" s="9" t="s">
        <v>1502</v>
      </c>
      <c r="E720" s="9" t="s">
        <v>92</v>
      </c>
      <c r="F720" s="188">
        <v>35517</v>
      </c>
      <c r="G720" s="9" t="s">
        <v>469</v>
      </c>
      <c r="H720" s="9" t="s">
        <v>31</v>
      </c>
      <c r="I720" s="9" t="s">
        <v>157</v>
      </c>
      <c r="J720" s="9" t="s">
        <v>32</v>
      </c>
      <c r="K720" s="9">
        <v>2016</v>
      </c>
      <c r="L720" s="9" t="s">
        <v>46</v>
      </c>
      <c r="Y720" s="9" t="s">
        <v>3889</v>
      </c>
      <c r="Z720" s="9" t="s">
        <v>2815</v>
      </c>
      <c r="AA720" s="9" t="s">
        <v>3890</v>
      </c>
      <c r="AB720" s="9" t="s">
        <v>1119</v>
      </c>
    </row>
    <row r="721" spans="1:28" ht="17.25" customHeight="1" x14ac:dyDescent="0.2">
      <c r="A721" s="9">
        <v>424025</v>
      </c>
      <c r="B721" s="9" t="s">
        <v>3891</v>
      </c>
      <c r="C721" s="9" t="s">
        <v>3892</v>
      </c>
      <c r="D721" s="9" t="s">
        <v>431</v>
      </c>
      <c r="E721" s="9" t="s">
        <v>92</v>
      </c>
      <c r="F721" s="188">
        <v>35497</v>
      </c>
      <c r="G721" s="9" t="s">
        <v>460</v>
      </c>
      <c r="H721" s="9" t="s">
        <v>31</v>
      </c>
      <c r="I721" s="9" t="s">
        <v>157</v>
      </c>
      <c r="J721" s="9" t="s">
        <v>29</v>
      </c>
      <c r="K721" s="9">
        <v>2017</v>
      </c>
      <c r="L721" s="9" t="s">
        <v>34</v>
      </c>
      <c r="Y721" s="9" t="s">
        <v>3893</v>
      </c>
      <c r="Z721" s="9" t="s">
        <v>3894</v>
      </c>
      <c r="AA721" s="9" t="s">
        <v>3895</v>
      </c>
      <c r="AB721" s="9" t="s">
        <v>1120</v>
      </c>
    </row>
    <row r="722" spans="1:28" ht="17.25" customHeight="1" x14ac:dyDescent="0.2">
      <c r="A722" s="9">
        <v>425517</v>
      </c>
      <c r="B722" s="9" t="s">
        <v>3896</v>
      </c>
      <c r="C722" s="9" t="s">
        <v>598</v>
      </c>
      <c r="D722" s="9" t="s">
        <v>272</v>
      </c>
      <c r="E722" s="9" t="s">
        <v>93</v>
      </c>
      <c r="F722" s="188">
        <v>29052</v>
      </c>
      <c r="G722" s="9" t="s">
        <v>34</v>
      </c>
      <c r="H722" s="9" t="s">
        <v>47</v>
      </c>
      <c r="I722" s="9" t="s">
        <v>157</v>
      </c>
      <c r="J722" s="9" t="s">
        <v>29</v>
      </c>
      <c r="K722" s="9">
        <v>2013</v>
      </c>
      <c r="L722" s="9" t="s">
        <v>34</v>
      </c>
      <c r="Y722" s="9" t="s">
        <v>3897</v>
      </c>
      <c r="Z722" s="9" t="s">
        <v>3898</v>
      </c>
      <c r="AA722" s="9" t="s">
        <v>1249</v>
      </c>
      <c r="AB722" s="9" t="s">
        <v>1219</v>
      </c>
    </row>
    <row r="723" spans="1:28" ht="17.25" customHeight="1" x14ac:dyDescent="0.2">
      <c r="A723" s="9">
        <v>425502</v>
      </c>
      <c r="B723" s="9" t="s">
        <v>3899</v>
      </c>
      <c r="C723" s="9" t="s">
        <v>1033</v>
      </c>
      <c r="D723" s="9" t="s">
        <v>328</v>
      </c>
      <c r="E723" s="9" t="s">
        <v>93</v>
      </c>
      <c r="F723" s="188">
        <v>33543</v>
      </c>
      <c r="G723" s="9" t="s">
        <v>83</v>
      </c>
      <c r="H723" s="9" t="s">
        <v>31</v>
      </c>
      <c r="I723" s="9" t="s">
        <v>157</v>
      </c>
      <c r="J723" s="9" t="s">
        <v>32</v>
      </c>
      <c r="K723" s="9">
        <v>2010</v>
      </c>
      <c r="L723" s="9" t="s">
        <v>83</v>
      </c>
      <c r="Y723" s="9" t="s">
        <v>3900</v>
      </c>
      <c r="Z723" s="9" t="s">
        <v>3901</v>
      </c>
      <c r="AA723" s="9" t="s">
        <v>1176</v>
      </c>
      <c r="AB723" s="9" t="s">
        <v>1291</v>
      </c>
    </row>
    <row r="724" spans="1:28" ht="17.25" customHeight="1" x14ac:dyDescent="0.2">
      <c r="A724" s="9">
        <v>427645</v>
      </c>
      <c r="B724" s="9" t="s">
        <v>3902</v>
      </c>
      <c r="C724" s="9" t="s">
        <v>831</v>
      </c>
      <c r="D724" s="9" t="s">
        <v>603</v>
      </c>
      <c r="E724" s="9" t="s">
        <v>92</v>
      </c>
      <c r="F724" s="188">
        <v>36161</v>
      </c>
      <c r="G724" s="9" t="s">
        <v>34</v>
      </c>
      <c r="H724" s="9" t="s">
        <v>31</v>
      </c>
      <c r="I724" s="9" t="s">
        <v>157</v>
      </c>
      <c r="J724" s="9" t="s">
        <v>32</v>
      </c>
      <c r="K724" s="9">
        <v>2018</v>
      </c>
      <c r="L724" s="9" t="s">
        <v>34</v>
      </c>
      <c r="Y724" s="9" t="s">
        <v>3903</v>
      </c>
      <c r="Z724" s="9" t="s">
        <v>3904</v>
      </c>
      <c r="AA724" s="9" t="s">
        <v>3905</v>
      </c>
      <c r="AB724" s="9" t="s">
        <v>1120</v>
      </c>
    </row>
    <row r="725" spans="1:28" ht="17.25" customHeight="1" x14ac:dyDescent="0.2">
      <c r="A725" s="9">
        <v>427646</v>
      </c>
      <c r="B725" s="9" t="s">
        <v>3906</v>
      </c>
      <c r="C725" s="9" t="s">
        <v>584</v>
      </c>
      <c r="D725" s="9" t="s">
        <v>780</v>
      </c>
      <c r="E725" s="9" t="s">
        <v>92</v>
      </c>
      <c r="F725" s="188">
        <v>36161</v>
      </c>
      <c r="G725" s="9" t="s">
        <v>844</v>
      </c>
      <c r="H725" s="9" t="s">
        <v>31</v>
      </c>
      <c r="I725" s="9" t="s">
        <v>157</v>
      </c>
      <c r="J725" s="9" t="s">
        <v>32</v>
      </c>
      <c r="K725" s="9">
        <v>2018</v>
      </c>
      <c r="L725" s="9" t="s">
        <v>34</v>
      </c>
      <c r="Y725" s="9" t="s">
        <v>3907</v>
      </c>
      <c r="Z725" s="9" t="s">
        <v>3908</v>
      </c>
      <c r="AA725" s="9" t="s">
        <v>3909</v>
      </c>
      <c r="AB725" s="9" t="s">
        <v>2890</v>
      </c>
    </row>
    <row r="726" spans="1:28" ht="17.25" customHeight="1" x14ac:dyDescent="0.2">
      <c r="A726" s="9">
        <v>423972</v>
      </c>
      <c r="B726" s="9" t="s">
        <v>3910</v>
      </c>
      <c r="C726" s="9" t="s">
        <v>2139</v>
      </c>
      <c r="D726" s="9" t="s">
        <v>3911</v>
      </c>
      <c r="E726" s="9" t="s">
        <v>92</v>
      </c>
      <c r="F726" s="188">
        <v>34122</v>
      </c>
      <c r="G726" s="9" t="s">
        <v>483</v>
      </c>
      <c r="H726" s="9" t="s">
        <v>31</v>
      </c>
      <c r="I726" s="9" t="s">
        <v>157</v>
      </c>
      <c r="J726" s="9" t="s">
        <v>32</v>
      </c>
      <c r="K726" s="9">
        <v>2013</v>
      </c>
      <c r="L726" s="9" t="s">
        <v>34</v>
      </c>
      <c r="N726" s="9">
        <v>790</v>
      </c>
      <c r="O726" s="188">
        <v>44595.362662037034</v>
      </c>
      <c r="P726" s="9">
        <v>14000</v>
      </c>
      <c r="Y726" s="9" t="s">
        <v>3912</v>
      </c>
      <c r="Z726" s="9" t="s">
        <v>2142</v>
      </c>
      <c r="AA726" s="9" t="s">
        <v>3913</v>
      </c>
      <c r="AB726" s="9" t="s">
        <v>1102</v>
      </c>
    </row>
    <row r="727" spans="1:28" ht="17.25" customHeight="1" x14ac:dyDescent="0.2">
      <c r="A727" s="9">
        <v>424032</v>
      </c>
      <c r="B727" s="9" t="s">
        <v>3914</v>
      </c>
      <c r="C727" s="9" t="s">
        <v>543</v>
      </c>
      <c r="D727" s="9" t="s">
        <v>419</v>
      </c>
      <c r="E727" s="9" t="s">
        <v>92</v>
      </c>
      <c r="F727" s="188">
        <v>35431</v>
      </c>
      <c r="G727" s="9" t="s">
        <v>34</v>
      </c>
      <c r="H727" s="9" t="s">
        <v>31</v>
      </c>
      <c r="I727" s="9" t="s">
        <v>157</v>
      </c>
      <c r="J727" s="9" t="s">
        <v>32</v>
      </c>
      <c r="K727" s="9">
        <v>2015</v>
      </c>
      <c r="Y727" s="9" t="s">
        <v>3915</v>
      </c>
      <c r="Z727" s="9" t="s">
        <v>3916</v>
      </c>
      <c r="AA727" s="9" t="s">
        <v>1116</v>
      </c>
      <c r="AB727" s="9" t="s">
        <v>1315</v>
      </c>
    </row>
    <row r="728" spans="1:28" ht="17.25" customHeight="1" x14ac:dyDescent="0.2">
      <c r="A728" s="9">
        <v>426938</v>
      </c>
      <c r="B728" s="9" t="s">
        <v>3917</v>
      </c>
      <c r="C728" s="9" t="s">
        <v>1046</v>
      </c>
      <c r="D728" s="9" t="s">
        <v>498</v>
      </c>
      <c r="E728" s="9" t="s">
        <v>93</v>
      </c>
      <c r="H728" s="9" t="s">
        <v>31</v>
      </c>
      <c r="I728" s="9" t="s">
        <v>157</v>
      </c>
      <c r="J728" s="9" t="s">
        <v>29</v>
      </c>
      <c r="K728" s="9">
        <v>2013</v>
      </c>
      <c r="L728" s="9" t="s">
        <v>46</v>
      </c>
      <c r="Y728" s="9" t="s">
        <v>3918</v>
      </c>
      <c r="Z728" s="9" t="s">
        <v>3919</v>
      </c>
      <c r="AA728" s="9" t="s">
        <v>1154</v>
      </c>
      <c r="AB728" s="9" t="s">
        <v>1102</v>
      </c>
    </row>
    <row r="729" spans="1:28" ht="17.25" customHeight="1" x14ac:dyDescent="0.2">
      <c r="A729" s="9">
        <v>424054</v>
      </c>
      <c r="B729" s="9" t="s">
        <v>3920</v>
      </c>
      <c r="C729" s="9" t="s">
        <v>628</v>
      </c>
      <c r="D729" s="9" t="s">
        <v>290</v>
      </c>
      <c r="E729" s="9" t="s">
        <v>93</v>
      </c>
      <c r="F729" s="188">
        <v>35268</v>
      </c>
      <c r="G729" s="9" t="s">
        <v>34</v>
      </c>
      <c r="H729" s="9" t="s">
        <v>31</v>
      </c>
      <c r="I729" s="9" t="s">
        <v>157</v>
      </c>
      <c r="J729" s="9" t="s">
        <v>32</v>
      </c>
      <c r="K729" s="9">
        <v>2016</v>
      </c>
      <c r="L729" s="9" t="s">
        <v>34</v>
      </c>
      <c r="Y729" s="9" t="s">
        <v>3921</v>
      </c>
      <c r="Z729" s="9" t="s">
        <v>1307</v>
      </c>
      <c r="AA729" s="9" t="s">
        <v>3922</v>
      </c>
      <c r="AB729" s="9" t="s">
        <v>1119</v>
      </c>
    </row>
    <row r="730" spans="1:28" ht="17.25" customHeight="1" x14ac:dyDescent="0.2">
      <c r="A730" s="9">
        <v>426921</v>
      </c>
      <c r="B730" s="9" t="s">
        <v>3923</v>
      </c>
      <c r="C730" s="9" t="s">
        <v>436</v>
      </c>
      <c r="D730" s="9" t="s">
        <v>3924</v>
      </c>
      <c r="E730" s="9" t="s">
        <v>93</v>
      </c>
      <c r="F730" s="188">
        <v>35938</v>
      </c>
      <c r="G730" s="9" t="s">
        <v>610</v>
      </c>
      <c r="H730" s="9" t="s">
        <v>31</v>
      </c>
      <c r="I730" s="9" t="s">
        <v>157</v>
      </c>
      <c r="J730" s="9" t="s">
        <v>29</v>
      </c>
      <c r="L730" s="9" t="s">
        <v>46</v>
      </c>
      <c r="Y730" s="9" t="s">
        <v>3925</v>
      </c>
      <c r="Z730" s="9" t="s">
        <v>3926</v>
      </c>
      <c r="AA730" s="9" t="s">
        <v>3299</v>
      </c>
      <c r="AB730" s="9" t="s">
        <v>1120</v>
      </c>
    </row>
    <row r="731" spans="1:28" ht="17.25" customHeight="1" x14ac:dyDescent="0.2">
      <c r="A731" s="9">
        <v>424342</v>
      </c>
      <c r="B731" s="9" t="s">
        <v>3927</v>
      </c>
      <c r="C731" s="9" t="s">
        <v>472</v>
      </c>
      <c r="D731" s="9" t="s">
        <v>473</v>
      </c>
      <c r="E731" s="9" t="s">
        <v>93</v>
      </c>
      <c r="F731" s="188">
        <v>33999</v>
      </c>
      <c r="G731" s="9" t="s">
        <v>34</v>
      </c>
      <c r="H731" s="9" t="s">
        <v>31</v>
      </c>
      <c r="I731" s="9" t="s">
        <v>157</v>
      </c>
      <c r="J731" s="9" t="s">
        <v>32</v>
      </c>
      <c r="K731" s="9">
        <v>2016</v>
      </c>
      <c r="L731" s="9" t="s">
        <v>34</v>
      </c>
      <c r="N731" s="9">
        <v>44</v>
      </c>
      <c r="O731" s="188">
        <v>44567.573263888888</v>
      </c>
      <c r="P731" s="9">
        <v>14000</v>
      </c>
      <c r="Y731" s="9" t="s">
        <v>3928</v>
      </c>
      <c r="Z731" s="9" t="s">
        <v>3929</v>
      </c>
      <c r="AA731" s="9" t="s">
        <v>3930</v>
      </c>
      <c r="AB731" s="9" t="s">
        <v>1102</v>
      </c>
    </row>
    <row r="732" spans="1:28" ht="17.25" customHeight="1" x14ac:dyDescent="0.2">
      <c r="A732" s="9">
        <v>426950</v>
      </c>
      <c r="B732" s="9" t="s">
        <v>3931</v>
      </c>
      <c r="C732" s="9" t="s">
        <v>825</v>
      </c>
      <c r="D732" s="9" t="s">
        <v>297</v>
      </c>
      <c r="E732" s="9" t="s">
        <v>92</v>
      </c>
      <c r="F732" s="188">
        <v>35957</v>
      </c>
      <c r="G732" s="9" t="s">
        <v>538</v>
      </c>
      <c r="H732" s="9" t="s">
        <v>31</v>
      </c>
      <c r="I732" s="9" t="s">
        <v>157</v>
      </c>
      <c r="J732" s="9" t="s">
        <v>32</v>
      </c>
      <c r="K732" s="9">
        <v>2017</v>
      </c>
      <c r="L732" s="9" t="s">
        <v>46</v>
      </c>
      <c r="Y732" s="9" t="s">
        <v>3932</v>
      </c>
      <c r="Z732" s="9" t="s">
        <v>3933</v>
      </c>
      <c r="AA732" s="9" t="s">
        <v>1148</v>
      </c>
      <c r="AB732" s="9" t="s">
        <v>1277</v>
      </c>
    </row>
    <row r="733" spans="1:28" ht="17.25" customHeight="1" x14ac:dyDescent="0.2">
      <c r="A733" s="9">
        <v>425588</v>
      </c>
      <c r="B733" s="9" t="s">
        <v>3934</v>
      </c>
      <c r="C733" s="9" t="s">
        <v>950</v>
      </c>
      <c r="D733" s="9" t="s">
        <v>1072</v>
      </c>
      <c r="E733" s="9" t="s">
        <v>93</v>
      </c>
      <c r="F733" s="188">
        <v>34382</v>
      </c>
      <c r="G733" s="9" t="s">
        <v>716</v>
      </c>
      <c r="H733" s="9" t="s">
        <v>31</v>
      </c>
      <c r="I733" s="9" t="s">
        <v>157</v>
      </c>
      <c r="J733" s="9" t="s">
        <v>32</v>
      </c>
      <c r="K733" s="9">
        <v>2012</v>
      </c>
      <c r="L733" s="9" t="s">
        <v>86</v>
      </c>
      <c r="Y733" s="9" t="s">
        <v>3935</v>
      </c>
      <c r="Z733" s="9" t="s">
        <v>3936</v>
      </c>
      <c r="AA733" s="9" t="s">
        <v>1314</v>
      </c>
      <c r="AB733" s="9" t="s">
        <v>1157</v>
      </c>
    </row>
    <row r="734" spans="1:28" ht="17.25" customHeight="1" x14ac:dyDescent="0.2">
      <c r="A734" s="9">
        <v>427682</v>
      </c>
      <c r="B734" s="9" t="s">
        <v>3937</v>
      </c>
      <c r="C734" s="9" t="s">
        <v>285</v>
      </c>
      <c r="D734" s="9" t="s">
        <v>978</v>
      </c>
      <c r="E734" s="9" t="s">
        <v>93</v>
      </c>
      <c r="F734" s="188" t="s">
        <v>3938</v>
      </c>
      <c r="G734" s="9" t="s">
        <v>268</v>
      </c>
      <c r="H734" s="9" t="s">
        <v>31</v>
      </c>
      <c r="I734" s="9" t="s">
        <v>157</v>
      </c>
      <c r="J734" s="9" t="s">
        <v>32</v>
      </c>
      <c r="K734" s="9">
        <v>2018</v>
      </c>
      <c r="L734" s="9" t="s">
        <v>46</v>
      </c>
      <c r="Y734" s="9" t="s">
        <v>3939</v>
      </c>
      <c r="Z734" s="9" t="s">
        <v>1141</v>
      </c>
      <c r="AA734" s="9" t="s">
        <v>3940</v>
      </c>
      <c r="AB734" s="9" t="s">
        <v>1090</v>
      </c>
    </row>
    <row r="735" spans="1:28" ht="17.25" customHeight="1" x14ac:dyDescent="0.2">
      <c r="A735" s="9">
        <v>426934</v>
      </c>
      <c r="B735" s="9" t="s">
        <v>3941</v>
      </c>
      <c r="C735" s="9" t="s">
        <v>1041</v>
      </c>
      <c r="D735" s="9" t="s">
        <v>464</v>
      </c>
      <c r="E735" s="9" t="s">
        <v>93</v>
      </c>
      <c r="F735" s="188">
        <v>34587</v>
      </c>
      <c r="G735" s="9" t="s">
        <v>46</v>
      </c>
      <c r="H735" s="9" t="s">
        <v>31</v>
      </c>
      <c r="I735" s="9" t="s">
        <v>157</v>
      </c>
      <c r="J735" s="9" t="s">
        <v>32</v>
      </c>
      <c r="K735" s="9">
        <v>2012</v>
      </c>
      <c r="L735" s="9" t="s">
        <v>89</v>
      </c>
      <c r="Y735" s="9" t="s">
        <v>3942</v>
      </c>
      <c r="Z735" s="9" t="s">
        <v>3943</v>
      </c>
      <c r="AA735" s="9" t="s">
        <v>1272</v>
      </c>
      <c r="AB735" s="9" t="s">
        <v>1098</v>
      </c>
    </row>
    <row r="736" spans="1:28" ht="17.25" customHeight="1" x14ac:dyDescent="0.2">
      <c r="A736" s="9">
        <v>427677</v>
      </c>
      <c r="B736" s="9" t="s">
        <v>3944</v>
      </c>
      <c r="C736" s="9" t="s">
        <v>3945</v>
      </c>
      <c r="D736" s="9" t="s">
        <v>900</v>
      </c>
      <c r="E736" s="9" t="s">
        <v>283</v>
      </c>
      <c r="F736" s="188">
        <v>28353</v>
      </c>
      <c r="H736" s="9" t="s">
        <v>31</v>
      </c>
      <c r="I736" s="9" t="s">
        <v>157</v>
      </c>
      <c r="J736" s="9" t="s">
        <v>29</v>
      </c>
      <c r="K736" s="9">
        <v>1996</v>
      </c>
      <c r="L736" s="9" t="s">
        <v>53</v>
      </c>
      <c r="Y736" s="9" t="s">
        <v>3946</v>
      </c>
      <c r="Z736" s="9" t="s">
        <v>3947</v>
      </c>
      <c r="AA736" s="9" t="s">
        <v>1246</v>
      </c>
      <c r="AB736" s="9" t="s">
        <v>1230</v>
      </c>
    </row>
    <row r="737" spans="1:28" ht="17.25" customHeight="1" x14ac:dyDescent="0.2">
      <c r="A737" s="9">
        <v>425562</v>
      </c>
      <c r="B737" s="9" t="s">
        <v>3948</v>
      </c>
      <c r="C737" s="9" t="s">
        <v>444</v>
      </c>
      <c r="D737" s="9" t="s">
        <v>912</v>
      </c>
      <c r="E737" s="9" t="s">
        <v>93</v>
      </c>
      <c r="F737" s="188">
        <v>33654</v>
      </c>
      <c r="G737" s="9" t="s">
        <v>34</v>
      </c>
      <c r="H737" s="9" t="s">
        <v>35</v>
      </c>
      <c r="I737" s="9" t="s">
        <v>157</v>
      </c>
      <c r="J737" s="9" t="s">
        <v>32</v>
      </c>
      <c r="K737" s="9">
        <v>2012</v>
      </c>
      <c r="L737" s="9" t="s">
        <v>34</v>
      </c>
      <c r="Y737" s="9" t="s">
        <v>3949</v>
      </c>
      <c r="Z737" s="9" t="s">
        <v>3251</v>
      </c>
      <c r="AA737" s="9" t="s">
        <v>1109</v>
      </c>
      <c r="AB737" s="9" t="s">
        <v>1120</v>
      </c>
    </row>
    <row r="738" spans="1:28" ht="17.25" customHeight="1" x14ac:dyDescent="0.2">
      <c r="A738" s="9">
        <v>426949</v>
      </c>
      <c r="B738" s="9" t="s">
        <v>3950</v>
      </c>
      <c r="C738" s="9" t="s">
        <v>380</v>
      </c>
      <c r="D738" s="9" t="s">
        <v>511</v>
      </c>
      <c r="E738" s="9" t="s">
        <v>93</v>
      </c>
      <c r="F738" s="188">
        <v>34335</v>
      </c>
      <c r="H738" s="9" t="s">
        <v>31</v>
      </c>
      <c r="I738" s="9" t="s">
        <v>157</v>
      </c>
      <c r="J738" s="9" t="s">
        <v>29</v>
      </c>
      <c r="K738" s="9">
        <v>2012</v>
      </c>
      <c r="L738" s="9" t="s">
        <v>46</v>
      </c>
      <c r="Y738" s="9" t="s">
        <v>3951</v>
      </c>
      <c r="Z738" s="9" t="s">
        <v>3952</v>
      </c>
      <c r="AA738" s="9" t="s">
        <v>3953</v>
      </c>
      <c r="AB738" s="9" t="s">
        <v>1120</v>
      </c>
    </row>
    <row r="739" spans="1:28" ht="17.25" customHeight="1" x14ac:dyDescent="0.2">
      <c r="A739" s="9">
        <v>426929</v>
      </c>
      <c r="B739" s="9" t="s">
        <v>3954</v>
      </c>
      <c r="C739" s="9" t="s">
        <v>432</v>
      </c>
      <c r="D739" s="9" t="s">
        <v>376</v>
      </c>
      <c r="E739" s="9" t="s">
        <v>93</v>
      </c>
      <c r="F739" s="188">
        <v>34227</v>
      </c>
      <c r="G739" s="9" t="s">
        <v>34</v>
      </c>
      <c r="H739" s="9" t="s">
        <v>31</v>
      </c>
      <c r="I739" s="9" t="s">
        <v>157</v>
      </c>
      <c r="J739" s="9" t="s">
        <v>29</v>
      </c>
      <c r="K739" s="9" t="s">
        <v>3955</v>
      </c>
      <c r="L739" s="9" t="s">
        <v>46</v>
      </c>
      <c r="Y739" s="9" t="s">
        <v>3956</v>
      </c>
      <c r="Z739" s="9" t="s">
        <v>1264</v>
      </c>
      <c r="AA739" s="9" t="s">
        <v>1095</v>
      </c>
      <c r="AB739" s="9" t="s">
        <v>1102</v>
      </c>
    </row>
    <row r="740" spans="1:28" ht="17.25" customHeight="1" x14ac:dyDescent="0.2">
      <c r="A740" s="9">
        <v>427673</v>
      </c>
      <c r="B740" s="9" t="s">
        <v>3957</v>
      </c>
      <c r="C740" s="9" t="s">
        <v>270</v>
      </c>
      <c r="D740" s="9" t="s">
        <v>1073</v>
      </c>
      <c r="E740" s="9" t="s">
        <v>93</v>
      </c>
      <c r="F740" s="188">
        <v>37043</v>
      </c>
      <c r="G740" s="9" t="s">
        <v>3958</v>
      </c>
      <c r="H740" s="9" t="s">
        <v>31</v>
      </c>
      <c r="I740" s="9" t="s">
        <v>157</v>
      </c>
      <c r="J740" s="9" t="s">
        <v>29</v>
      </c>
      <c r="K740" s="9">
        <v>2018</v>
      </c>
      <c r="L740" s="9" t="s">
        <v>56</v>
      </c>
      <c r="Y740" s="9" t="s">
        <v>3959</v>
      </c>
      <c r="Z740" s="9" t="s">
        <v>1117</v>
      </c>
      <c r="AA740" s="9" t="s">
        <v>3960</v>
      </c>
      <c r="AB740" s="9" t="s">
        <v>3961</v>
      </c>
    </row>
    <row r="741" spans="1:28" ht="17.25" customHeight="1" x14ac:dyDescent="0.2">
      <c r="A741" s="9">
        <v>426926</v>
      </c>
      <c r="B741" s="9" t="s">
        <v>3962</v>
      </c>
      <c r="C741" s="9" t="s">
        <v>3963</v>
      </c>
      <c r="D741" s="9" t="s">
        <v>459</v>
      </c>
      <c r="E741" s="9" t="s">
        <v>93</v>
      </c>
      <c r="F741" s="188">
        <v>30108</v>
      </c>
      <c r="G741" s="9" t="s">
        <v>34</v>
      </c>
      <c r="H741" s="9" t="s">
        <v>31</v>
      </c>
      <c r="I741" s="9" t="s">
        <v>157</v>
      </c>
      <c r="J741" s="9" t="s">
        <v>32</v>
      </c>
      <c r="K741" s="9">
        <v>2000</v>
      </c>
      <c r="L741" s="9" t="s">
        <v>53</v>
      </c>
      <c r="Y741" s="9" t="s">
        <v>3964</v>
      </c>
      <c r="Z741" s="9" t="s">
        <v>3965</v>
      </c>
      <c r="AA741" s="9" t="s">
        <v>3966</v>
      </c>
      <c r="AB741" s="9" t="s">
        <v>34</v>
      </c>
    </row>
    <row r="742" spans="1:28" ht="17.25" customHeight="1" x14ac:dyDescent="0.2">
      <c r="A742" s="9">
        <v>426941</v>
      </c>
      <c r="B742" s="9" t="s">
        <v>3967</v>
      </c>
      <c r="C742" s="9" t="s">
        <v>403</v>
      </c>
      <c r="D742" s="9" t="s">
        <v>815</v>
      </c>
      <c r="E742" s="9" t="s">
        <v>93</v>
      </c>
      <c r="F742" s="188">
        <v>35796</v>
      </c>
      <c r="G742" s="9" t="s">
        <v>338</v>
      </c>
      <c r="H742" s="9" t="s">
        <v>31</v>
      </c>
      <c r="I742" s="9" t="s">
        <v>157</v>
      </c>
      <c r="J742" s="9" t="s">
        <v>29</v>
      </c>
      <c r="K742" s="9">
        <v>2016</v>
      </c>
      <c r="L742" s="9" t="s">
        <v>46</v>
      </c>
      <c r="Y742" s="9" t="s">
        <v>3968</v>
      </c>
      <c r="Z742" s="9" t="s">
        <v>1105</v>
      </c>
      <c r="AA742" s="9" t="s">
        <v>1335</v>
      </c>
      <c r="AB742" s="9" t="s">
        <v>1102</v>
      </c>
    </row>
    <row r="743" spans="1:28" ht="17.25" customHeight="1" x14ac:dyDescent="0.2">
      <c r="A743" s="9">
        <v>424057</v>
      </c>
      <c r="B743" s="9" t="s">
        <v>3969</v>
      </c>
      <c r="C743" s="9" t="s">
        <v>270</v>
      </c>
      <c r="D743" s="9" t="s">
        <v>728</v>
      </c>
      <c r="E743" s="9" t="s">
        <v>92</v>
      </c>
      <c r="F743" s="188">
        <v>34756</v>
      </c>
      <c r="G743" s="9" t="s">
        <v>34</v>
      </c>
      <c r="H743" s="9" t="s">
        <v>31</v>
      </c>
      <c r="I743" s="9" t="s">
        <v>157</v>
      </c>
      <c r="J743" s="9" t="s">
        <v>32</v>
      </c>
      <c r="K743" s="9">
        <v>2017</v>
      </c>
      <c r="L743" s="9" t="s">
        <v>34</v>
      </c>
      <c r="Y743" s="9" t="s">
        <v>3970</v>
      </c>
      <c r="Z743" s="9" t="s">
        <v>3971</v>
      </c>
      <c r="AA743" s="9" t="s">
        <v>3972</v>
      </c>
      <c r="AB743" s="9" t="s">
        <v>3973</v>
      </c>
    </row>
    <row r="744" spans="1:28" ht="17.25" customHeight="1" x14ac:dyDescent="0.2">
      <c r="A744" s="9">
        <v>426946</v>
      </c>
      <c r="B744" s="9" t="s">
        <v>3974</v>
      </c>
      <c r="C744" s="9" t="s">
        <v>270</v>
      </c>
      <c r="D744" s="9" t="s">
        <v>807</v>
      </c>
      <c r="E744" s="9" t="s">
        <v>93</v>
      </c>
      <c r="F744" s="188">
        <v>29440</v>
      </c>
      <c r="G744" s="9" t="s">
        <v>34</v>
      </c>
      <c r="H744" s="9" t="s">
        <v>31</v>
      </c>
      <c r="I744" s="9" t="s">
        <v>157</v>
      </c>
      <c r="J744" s="9" t="s">
        <v>29</v>
      </c>
      <c r="K744" s="9">
        <v>1997</v>
      </c>
      <c r="L744" s="9" t="s">
        <v>34</v>
      </c>
      <c r="Y744" s="9" t="s">
        <v>3975</v>
      </c>
      <c r="Z744" s="9" t="s">
        <v>1117</v>
      </c>
      <c r="AA744" s="9" t="s">
        <v>1344</v>
      </c>
      <c r="AB744" s="9" t="s">
        <v>1090</v>
      </c>
    </row>
    <row r="745" spans="1:28" ht="17.25" customHeight="1" x14ac:dyDescent="0.2">
      <c r="A745" s="9">
        <v>426919</v>
      </c>
      <c r="B745" s="9" t="s">
        <v>3976</v>
      </c>
      <c r="C745" s="9" t="s">
        <v>586</v>
      </c>
      <c r="D745" s="9" t="s">
        <v>920</v>
      </c>
      <c r="E745" s="9" t="s">
        <v>93</v>
      </c>
      <c r="F745" s="188">
        <v>34974</v>
      </c>
      <c r="G745" s="9" t="s">
        <v>34</v>
      </c>
      <c r="H745" s="9" t="s">
        <v>31</v>
      </c>
      <c r="I745" s="9" t="s">
        <v>157</v>
      </c>
      <c r="J745" s="9" t="s">
        <v>32</v>
      </c>
      <c r="K745" s="9">
        <v>2013</v>
      </c>
      <c r="L745" s="9" t="s">
        <v>34</v>
      </c>
      <c r="Y745" s="9" t="s">
        <v>3977</v>
      </c>
      <c r="Z745" s="9" t="s">
        <v>3978</v>
      </c>
      <c r="AA745" s="9" t="s">
        <v>3979</v>
      </c>
      <c r="AB745" s="9" t="s">
        <v>1120</v>
      </c>
    </row>
    <row r="746" spans="1:28" ht="17.25" customHeight="1" x14ac:dyDescent="0.2">
      <c r="A746" s="9">
        <v>427686</v>
      </c>
      <c r="B746" s="9" t="s">
        <v>3980</v>
      </c>
      <c r="C746" s="9" t="s">
        <v>1026</v>
      </c>
      <c r="D746" s="9" t="s">
        <v>282</v>
      </c>
      <c r="E746" s="9" t="s">
        <v>93</v>
      </c>
      <c r="F746" s="188">
        <v>36838</v>
      </c>
      <c r="G746" s="9" t="s">
        <v>34</v>
      </c>
      <c r="H746" s="9" t="s">
        <v>31</v>
      </c>
      <c r="I746" s="9" t="s">
        <v>157</v>
      </c>
      <c r="J746" s="9" t="s">
        <v>29</v>
      </c>
      <c r="K746" s="9">
        <v>2018</v>
      </c>
      <c r="L746" s="9" t="s">
        <v>34</v>
      </c>
      <c r="Y746" s="9" t="s">
        <v>3981</v>
      </c>
      <c r="Z746" s="9" t="s">
        <v>3982</v>
      </c>
      <c r="AA746" s="9" t="s">
        <v>3983</v>
      </c>
      <c r="AB746" s="9" t="s">
        <v>1120</v>
      </c>
    </row>
    <row r="747" spans="1:28" ht="17.25" customHeight="1" x14ac:dyDescent="0.2">
      <c r="A747" s="9">
        <v>425594</v>
      </c>
      <c r="B747" s="9" t="s">
        <v>3984</v>
      </c>
      <c r="C747" s="9" t="s">
        <v>3985</v>
      </c>
      <c r="D747" s="9" t="s">
        <v>756</v>
      </c>
      <c r="E747" s="9" t="s">
        <v>93</v>
      </c>
      <c r="F747" s="188">
        <v>36191</v>
      </c>
      <c r="G747" s="9" t="s">
        <v>34</v>
      </c>
      <c r="H747" s="9" t="s">
        <v>31</v>
      </c>
      <c r="I747" s="9" t="s">
        <v>157</v>
      </c>
      <c r="J747" s="9" t="s">
        <v>29</v>
      </c>
      <c r="K747" s="9">
        <v>2016</v>
      </c>
      <c r="L747" s="9" t="s">
        <v>46</v>
      </c>
      <c r="Y747" s="9" t="s">
        <v>3986</v>
      </c>
      <c r="Z747" s="9" t="s">
        <v>3987</v>
      </c>
      <c r="AA747" s="9" t="s">
        <v>3988</v>
      </c>
      <c r="AB747" s="9" t="s">
        <v>1120</v>
      </c>
    </row>
    <row r="748" spans="1:28" ht="17.25" customHeight="1" x14ac:dyDescent="0.2">
      <c r="A748" s="9">
        <v>426980</v>
      </c>
      <c r="B748" s="9" t="s">
        <v>3989</v>
      </c>
      <c r="C748" s="9" t="s">
        <v>554</v>
      </c>
      <c r="D748" s="9" t="s">
        <v>3990</v>
      </c>
      <c r="E748" s="9" t="s">
        <v>92</v>
      </c>
      <c r="H748" s="9" t="s">
        <v>31</v>
      </c>
      <c r="I748" s="9" t="s">
        <v>157</v>
      </c>
      <c r="J748" s="9" t="s">
        <v>32</v>
      </c>
      <c r="K748" s="9">
        <v>2017</v>
      </c>
      <c r="L748" s="9" t="s">
        <v>34</v>
      </c>
      <c r="Y748" s="9" t="s">
        <v>3991</v>
      </c>
      <c r="Z748" s="9" t="s">
        <v>3992</v>
      </c>
      <c r="AA748" s="9" t="s">
        <v>2903</v>
      </c>
      <c r="AB748" s="9" t="s">
        <v>1090</v>
      </c>
    </row>
    <row r="749" spans="1:28" ht="17.25" customHeight="1" x14ac:dyDescent="0.2">
      <c r="A749" s="9">
        <v>422246</v>
      </c>
      <c r="B749" s="9" t="s">
        <v>3993</v>
      </c>
      <c r="C749" s="9" t="s">
        <v>686</v>
      </c>
      <c r="D749" s="9" t="s">
        <v>1001</v>
      </c>
      <c r="E749" s="9" t="s">
        <v>92</v>
      </c>
      <c r="F749" s="188">
        <v>33852</v>
      </c>
      <c r="G749" s="9" t="s">
        <v>34</v>
      </c>
      <c r="H749" s="9" t="s">
        <v>31</v>
      </c>
      <c r="I749" s="9" t="s">
        <v>157</v>
      </c>
      <c r="J749" s="9" t="s">
        <v>32</v>
      </c>
      <c r="K749" s="9">
        <v>2011</v>
      </c>
      <c r="L749" s="9" t="s">
        <v>34</v>
      </c>
      <c r="X749" s="9" t="s">
        <v>517</v>
      </c>
      <c r="Y749" s="9" t="s">
        <v>3994</v>
      </c>
      <c r="Z749" s="9" t="s">
        <v>3995</v>
      </c>
      <c r="AA749" s="9" t="s">
        <v>3996</v>
      </c>
      <c r="AB749" s="9" t="s">
        <v>1090</v>
      </c>
    </row>
    <row r="750" spans="1:28" ht="17.25" customHeight="1" x14ac:dyDescent="0.2">
      <c r="A750" s="9">
        <v>424081</v>
      </c>
      <c r="B750" s="9" t="s">
        <v>3997</v>
      </c>
      <c r="C750" s="9" t="s">
        <v>367</v>
      </c>
      <c r="D750" s="9" t="s">
        <v>379</v>
      </c>
      <c r="E750" s="9" t="s">
        <v>92</v>
      </c>
      <c r="F750" s="188">
        <v>36161</v>
      </c>
      <c r="G750" s="9" t="s">
        <v>34</v>
      </c>
      <c r="H750" s="9" t="s">
        <v>31</v>
      </c>
      <c r="I750" s="9" t="s">
        <v>157</v>
      </c>
      <c r="J750" s="9" t="s">
        <v>32</v>
      </c>
      <c r="K750" s="9">
        <v>2016</v>
      </c>
      <c r="L750" s="9" t="s">
        <v>46</v>
      </c>
      <c r="X750" s="9" t="s">
        <v>517</v>
      </c>
      <c r="Y750" s="9" t="s">
        <v>3998</v>
      </c>
      <c r="Z750" s="9" t="s">
        <v>3999</v>
      </c>
      <c r="AA750" s="9" t="s">
        <v>2297</v>
      </c>
      <c r="AB750" s="9" t="s">
        <v>1098</v>
      </c>
    </row>
    <row r="751" spans="1:28" ht="17.25" customHeight="1" x14ac:dyDescent="0.2">
      <c r="A751" s="9">
        <v>424093</v>
      </c>
      <c r="B751" s="9" t="s">
        <v>4000</v>
      </c>
      <c r="C751" s="9" t="s">
        <v>669</v>
      </c>
      <c r="D751" s="9" t="s">
        <v>4001</v>
      </c>
      <c r="E751" s="9" t="s">
        <v>93</v>
      </c>
      <c r="F751" s="188">
        <v>36214</v>
      </c>
      <c r="G751" s="9" t="s">
        <v>34</v>
      </c>
      <c r="H751" s="9" t="s">
        <v>31</v>
      </c>
      <c r="I751" s="9" t="s">
        <v>157</v>
      </c>
      <c r="J751" s="9" t="s">
        <v>32</v>
      </c>
      <c r="K751" s="9">
        <v>2017</v>
      </c>
      <c r="L751" s="9" t="s">
        <v>46</v>
      </c>
      <c r="Y751" s="9" t="s">
        <v>4002</v>
      </c>
      <c r="Z751" s="9" t="s">
        <v>1209</v>
      </c>
      <c r="AA751" s="9" t="s">
        <v>4003</v>
      </c>
      <c r="AB751" s="9" t="s">
        <v>1120</v>
      </c>
    </row>
    <row r="752" spans="1:28" ht="17.25" customHeight="1" x14ac:dyDescent="0.2">
      <c r="A752" s="9">
        <v>427683</v>
      </c>
      <c r="B752" s="9" t="s">
        <v>4004</v>
      </c>
      <c r="C752" s="9" t="s">
        <v>758</v>
      </c>
      <c r="D752" s="9" t="s">
        <v>286</v>
      </c>
      <c r="E752" s="9" t="s">
        <v>92</v>
      </c>
      <c r="F752" s="188">
        <v>35400</v>
      </c>
      <c r="G752" s="9" t="s">
        <v>34</v>
      </c>
      <c r="H752" s="9" t="s">
        <v>31</v>
      </c>
      <c r="I752" s="9" t="s">
        <v>157</v>
      </c>
      <c r="Y752" s="9" t="s">
        <v>4005</v>
      </c>
      <c r="Z752" s="9" t="s">
        <v>4006</v>
      </c>
      <c r="AA752" s="9" t="s">
        <v>1096</v>
      </c>
      <c r="AB752" s="9" t="s">
        <v>1219</v>
      </c>
    </row>
    <row r="753" spans="1:32" ht="17.25" customHeight="1" x14ac:dyDescent="0.2">
      <c r="A753" s="9">
        <v>424080</v>
      </c>
      <c r="B753" s="9" t="s">
        <v>4007</v>
      </c>
      <c r="C753" s="9" t="s">
        <v>285</v>
      </c>
      <c r="D753" s="9" t="s">
        <v>749</v>
      </c>
      <c r="E753" s="9" t="s">
        <v>93</v>
      </c>
      <c r="F753" s="188">
        <v>33659</v>
      </c>
      <c r="G753" s="9" t="s">
        <v>34</v>
      </c>
      <c r="H753" s="9" t="s">
        <v>31</v>
      </c>
      <c r="I753" s="9" t="s">
        <v>157</v>
      </c>
      <c r="J753" s="9" t="s">
        <v>29</v>
      </c>
      <c r="K753" s="9">
        <v>2011</v>
      </c>
      <c r="L753" s="9" t="s">
        <v>46</v>
      </c>
      <c r="Y753" s="9" t="s">
        <v>4008</v>
      </c>
      <c r="Z753" s="9" t="s">
        <v>1222</v>
      </c>
      <c r="AA753" s="9" t="s">
        <v>4009</v>
      </c>
      <c r="AB753" s="9" t="s">
        <v>4010</v>
      </c>
    </row>
    <row r="754" spans="1:32" ht="17.25" customHeight="1" x14ac:dyDescent="0.2">
      <c r="A754" s="9">
        <v>425573</v>
      </c>
      <c r="B754" s="9" t="s">
        <v>4011</v>
      </c>
      <c r="C754" s="9" t="s">
        <v>270</v>
      </c>
      <c r="D754" s="9" t="s">
        <v>4012</v>
      </c>
      <c r="E754" s="9" t="s">
        <v>93</v>
      </c>
      <c r="F754" s="188">
        <v>35065</v>
      </c>
      <c r="G754" s="9" t="s">
        <v>34</v>
      </c>
      <c r="H754" s="9" t="s">
        <v>31</v>
      </c>
      <c r="I754" s="9" t="s">
        <v>157</v>
      </c>
      <c r="J754" s="9" t="s">
        <v>32</v>
      </c>
      <c r="K754" s="9">
        <v>2015</v>
      </c>
      <c r="L754" s="9" t="s">
        <v>46</v>
      </c>
      <c r="Y754" s="9" t="s">
        <v>4013</v>
      </c>
      <c r="Z754" s="9" t="s">
        <v>1117</v>
      </c>
      <c r="AA754" s="9" t="s">
        <v>4014</v>
      </c>
      <c r="AB754" s="9" t="s">
        <v>1090</v>
      </c>
    </row>
    <row r="755" spans="1:32" ht="17.25" customHeight="1" x14ac:dyDescent="0.2">
      <c r="A755" s="9">
        <v>425577</v>
      </c>
      <c r="B755" s="9" t="s">
        <v>4015</v>
      </c>
      <c r="C755" s="9" t="s">
        <v>380</v>
      </c>
      <c r="D755" s="9" t="s">
        <v>816</v>
      </c>
      <c r="E755" s="9" t="s">
        <v>93</v>
      </c>
      <c r="F755" s="188">
        <v>28627</v>
      </c>
      <c r="G755" s="9" t="s">
        <v>34</v>
      </c>
      <c r="H755" s="9" t="s">
        <v>31</v>
      </c>
      <c r="I755" s="9" t="s">
        <v>157</v>
      </c>
      <c r="J755" s="9" t="s">
        <v>32</v>
      </c>
      <c r="K755" s="9">
        <v>1996</v>
      </c>
      <c r="L755" s="9" t="s">
        <v>268</v>
      </c>
      <c r="Y755" s="9" t="s">
        <v>4016</v>
      </c>
      <c r="Z755" s="9" t="s">
        <v>1554</v>
      </c>
      <c r="AA755" s="9" t="s">
        <v>4017</v>
      </c>
      <c r="AB755" s="9" t="s">
        <v>1098</v>
      </c>
    </row>
    <row r="756" spans="1:32" ht="17.25" customHeight="1" x14ac:dyDescent="0.2">
      <c r="A756" s="9">
        <v>422265</v>
      </c>
      <c r="B756" s="9" t="s">
        <v>4018</v>
      </c>
      <c r="C756" s="9" t="s">
        <v>559</v>
      </c>
      <c r="D756" s="9" t="s">
        <v>357</v>
      </c>
      <c r="E756" s="9" t="s">
        <v>93</v>
      </c>
      <c r="F756" s="188">
        <v>31511</v>
      </c>
      <c r="G756" s="9" t="s">
        <v>34</v>
      </c>
      <c r="H756" s="9" t="s">
        <v>31</v>
      </c>
      <c r="I756" s="9" t="s">
        <v>157</v>
      </c>
      <c r="X756" s="9" t="s">
        <v>517</v>
      </c>
      <c r="Y756" s="9" t="s">
        <v>4019</v>
      </c>
      <c r="Z756" s="9" t="s">
        <v>4020</v>
      </c>
      <c r="AA756" s="9" t="s">
        <v>1345</v>
      </c>
      <c r="AB756" s="9" t="s">
        <v>1238</v>
      </c>
    </row>
    <row r="757" spans="1:32" ht="17.25" customHeight="1" x14ac:dyDescent="0.2">
      <c r="A757" s="9">
        <v>414590</v>
      </c>
      <c r="B757" s="9" t="s">
        <v>4021</v>
      </c>
      <c r="C757" s="9" t="s">
        <v>332</v>
      </c>
      <c r="D757" s="9" t="s">
        <v>333</v>
      </c>
      <c r="E757" s="9" t="s">
        <v>93</v>
      </c>
      <c r="F757" s="188">
        <v>30042</v>
      </c>
      <c r="G757" s="9" t="s">
        <v>334</v>
      </c>
      <c r="H757" s="9" t="s">
        <v>31</v>
      </c>
      <c r="I757" s="9" t="s">
        <v>157</v>
      </c>
      <c r="N757" s="9">
        <v>1109</v>
      </c>
      <c r="O757" s="188">
        <v>44605.5233912037</v>
      </c>
      <c r="P757" s="9">
        <v>35200</v>
      </c>
      <c r="Y757" s="9" t="s">
        <v>4022</v>
      </c>
      <c r="Z757" s="9" t="s">
        <v>4023</v>
      </c>
      <c r="AA757" s="9" t="s">
        <v>4024</v>
      </c>
      <c r="AB757" s="9" t="s">
        <v>4025</v>
      </c>
      <c r="AE757" s="9">
        <v>3</v>
      </c>
      <c r="AF757" s="9" t="s">
        <v>191</v>
      </c>
    </row>
    <row r="758" spans="1:32" ht="17.25" customHeight="1" x14ac:dyDescent="0.2">
      <c r="A758" s="9">
        <v>420335</v>
      </c>
      <c r="B758" s="9" t="s">
        <v>4026</v>
      </c>
      <c r="C758" s="9" t="s">
        <v>307</v>
      </c>
      <c r="D758" s="9" t="s">
        <v>280</v>
      </c>
      <c r="E758" s="9" t="s">
        <v>93</v>
      </c>
      <c r="F758" s="188" t="s">
        <v>4027</v>
      </c>
      <c r="G758" s="9" t="s">
        <v>914</v>
      </c>
      <c r="H758" s="9" t="s">
        <v>31</v>
      </c>
      <c r="I758" s="9" t="s">
        <v>157</v>
      </c>
      <c r="J758" s="9" t="s">
        <v>29</v>
      </c>
      <c r="K758" s="9">
        <v>2009</v>
      </c>
      <c r="L758" s="9" t="s">
        <v>46</v>
      </c>
      <c r="Y758" s="9" t="s">
        <v>4028</v>
      </c>
      <c r="Z758" s="9" t="s">
        <v>1393</v>
      </c>
      <c r="AA758" s="9" t="s">
        <v>1251</v>
      </c>
      <c r="AB758" s="9" t="s">
        <v>1098</v>
      </c>
    </row>
    <row r="759" spans="1:32" ht="17.25" customHeight="1" x14ac:dyDescent="0.2">
      <c r="A759" s="9">
        <v>425595</v>
      </c>
      <c r="B759" s="9" t="s">
        <v>4029</v>
      </c>
      <c r="C759" s="9" t="s">
        <v>442</v>
      </c>
      <c r="D759" s="9" t="s">
        <v>318</v>
      </c>
      <c r="E759" s="9" t="s">
        <v>92</v>
      </c>
      <c r="F759" s="188">
        <v>36180</v>
      </c>
      <c r="G759" s="9" t="s">
        <v>338</v>
      </c>
      <c r="H759" s="9" t="s">
        <v>31</v>
      </c>
      <c r="I759" s="9" t="s">
        <v>157</v>
      </c>
      <c r="J759" s="9" t="s">
        <v>29</v>
      </c>
      <c r="K759" s="9">
        <v>2016</v>
      </c>
      <c r="L759" s="9" t="s">
        <v>46</v>
      </c>
      <c r="Y759" s="9" t="s">
        <v>4030</v>
      </c>
      <c r="Z759" s="9" t="s">
        <v>4031</v>
      </c>
      <c r="AA759" s="9" t="s">
        <v>4032</v>
      </c>
      <c r="AB759" s="9" t="s">
        <v>1601</v>
      </c>
    </row>
    <row r="760" spans="1:32" ht="17.25" customHeight="1" x14ac:dyDescent="0.2">
      <c r="A760" s="9">
        <v>425608</v>
      </c>
      <c r="B760" s="9" t="s">
        <v>4033</v>
      </c>
      <c r="C760" s="9" t="s">
        <v>842</v>
      </c>
      <c r="D760" s="9" t="s">
        <v>337</v>
      </c>
      <c r="E760" s="9" t="s">
        <v>93</v>
      </c>
      <c r="F760" s="188">
        <v>35195</v>
      </c>
      <c r="G760" s="9" t="s">
        <v>732</v>
      </c>
      <c r="H760" s="9" t="s">
        <v>31</v>
      </c>
      <c r="I760" s="9" t="s">
        <v>157</v>
      </c>
      <c r="J760" s="9" t="s">
        <v>32</v>
      </c>
      <c r="K760" s="9">
        <v>2014</v>
      </c>
      <c r="L760" s="9" t="s">
        <v>83</v>
      </c>
      <c r="Y760" s="9" t="s">
        <v>4034</v>
      </c>
      <c r="Z760" s="9" t="s">
        <v>4035</v>
      </c>
      <c r="AA760" s="9" t="s">
        <v>1168</v>
      </c>
      <c r="AB760" s="9" t="s">
        <v>4036</v>
      </c>
    </row>
    <row r="761" spans="1:32" ht="17.25" customHeight="1" x14ac:dyDescent="0.2">
      <c r="A761" s="9">
        <v>422308</v>
      </c>
      <c r="B761" s="9" t="s">
        <v>4037</v>
      </c>
      <c r="C761" s="9" t="s">
        <v>904</v>
      </c>
      <c r="D761" s="9" t="s">
        <v>4038</v>
      </c>
      <c r="E761" s="9" t="s">
        <v>93</v>
      </c>
      <c r="F761" s="188">
        <v>30866</v>
      </c>
      <c r="G761" s="9" t="s">
        <v>3703</v>
      </c>
      <c r="H761" s="9" t="s">
        <v>35</v>
      </c>
      <c r="I761" s="9" t="s">
        <v>157</v>
      </c>
      <c r="J761" s="9" t="s">
        <v>29</v>
      </c>
      <c r="K761" s="9">
        <v>2003</v>
      </c>
      <c r="L761" s="9" t="s">
        <v>46</v>
      </c>
      <c r="Y761" s="9" t="s">
        <v>4039</v>
      </c>
      <c r="Z761" s="9" t="s">
        <v>4040</v>
      </c>
      <c r="AA761" s="9" t="s">
        <v>4041</v>
      </c>
      <c r="AB761" s="9" t="s">
        <v>1090</v>
      </c>
    </row>
    <row r="762" spans="1:32" ht="17.25" customHeight="1" x14ac:dyDescent="0.2">
      <c r="A762" s="9">
        <v>427697</v>
      </c>
      <c r="B762" s="9" t="s">
        <v>4042</v>
      </c>
      <c r="C762" s="9" t="s">
        <v>303</v>
      </c>
      <c r="D762" s="9" t="s">
        <v>440</v>
      </c>
      <c r="E762" s="9" t="s">
        <v>92</v>
      </c>
      <c r="F762" s="188">
        <v>34096</v>
      </c>
      <c r="G762" s="9" t="s">
        <v>454</v>
      </c>
      <c r="H762" s="9" t="s">
        <v>31</v>
      </c>
      <c r="I762" s="9" t="s">
        <v>157</v>
      </c>
      <c r="J762" s="9" t="s">
        <v>32</v>
      </c>
      <c r="K762" s="9">
        <v>2020</v>
      </c>
      <c r="L762" s="9" t="s">
        <v>34</v>
      </c>
      <c r="Y762" s="9" t="s">
        <v>4043</v>
      </c>
      <c r="Z762" s="9" t="s">
        <v>3845</v>
      </c>
      <c r="AA762" s="9" t="s">
        <v>1121</v>
      </c>
      <c r="AB762" s="9" t="s">
        <v>1090</v>
      </c>
    </row>
    <row r="763" spans="1:32" ht="17.25" customHeight="1" x14ac:dyDescent="0.2">
      <c r="A763" s="9">
        <v>425614</v>
      </c>
      <c r="B763" s="9" t="s">
        <v>4044</v>
      </c>
      <c r="C763" s="9" t="s">
        <v>1621</v>
      </c>
      <c r="D763" s="9" t="s">
        <v>461</v>
      </c>
      <c r="E763" s="9" t="s">
        <v>93</v>
      </c>
      <c r="F763" s="188">
        <v>34242</v>
      </c>
      <c r="G763" s="9" t="s">
        <v>34</v>
      </c>
      <c r="H763" s="9" t="s">
        <v>31</v>
      </c>
      <c r="I763" s="9" t="s">
        <v>157</v>
      </c>
      <c r="J763" s="9" t="s">
        <v>29</v>
      </c>
      <c r="K763" s="9">
        <v>2012</v>
      </c>
      <c r="L763" s="9" t="s">
        <v>34</v>
      </c>
      <c r="Y763" s="9" t="s">
        <v>4045</v>
      </c>
      <c r="Z763" s="9" t="s">
        <v>4046</v>
      </c>
      <c r="AA763" s="9" t="s">
        <v>4047</v>
      </c>
      <c r="AB763" s="9" t="s">
        <v>1217</v>
      </c>
    </row>
    <row r="764" spans="1:32" ht="17.25" customHeight="1" x14ac:dyDescent="0.2">
      <c r="A764" s="9">
        <v>427693</v>
      </c>
      <c r="B764" s="9" t="s">
        <v>4048</v>
      </c>
      <c r="C764" s="9" t="s">
        <v>499</v>
      </c>
      <c r="D764" s="9" t="s">
        <v>978</v>
      </c>
      <c r="E764" s="9" t="s">
        <v>283</v>
      </c>
      <c r="H764" s="9" t="s">
        <v>31</v>
      </c>
      <c r="I764" s="9" t="s">
        <v>157</v>
      </c>
      <c r="J764" s="9" t="s">
        <v>29</v>
      </c>
      <c r="K764" s="9">
        <v>2017</v>
      </c>
      <c r="L764" s="9" t="s">
        <v>34</v>
      </c>
      <c r="Y764" s="9" t="s">
        <v>4049</v>
      </c>
      <c r="Z764" s="9" t="s">
        <v>4050</v>
      </c>
      <c r="AA764" s="9" t="s">
        <v>4051</v>
      </c>
      <c r="AB764" s="9" t="s">
        <v>4052</v>
      </c>
    </row>
    <row r="765" spans="1:32" ht="17.25" customHeight="1" x14ac:dyDescent="0.2">
      <c r="A765" s="9">
        <v>425622</v>
      </c>
      <c r="B765" s="9" t="s">
        <v>4053</v>
      </c>
      <c r="C765" s="9" t="s">
        <v>681</v>
      </c>
      <c r="D765" s="9" t="s">
        <v>4054</v>
      </c>
      <c r="E765" s="9" t="s">
        <v>92</v>
      </c>
      <c r="F765" s="188">
        <v>34689</v>
      </c>
      <c r="G765" s="9" t="s">
        <v>4055</v>
      </c>
      <c r="H765" s="9" t="s">
        <v>31</v>
      </c>
      <c r="I765" s="9" t="s">
        <v>157</v>
      </c>
      <c r="J765" s="9" t="s">
        <v>29</v>
      </c>
      <c r="K765" s="9">
        <v>2012</v>
      </c>
      <c r="L765" s="9" t="s">
        <v>34</v>
      </c>
      <c r="X765" s="9" t="s">
        <v>517</v>
      </c>
      <c r="Y765" s="9" t="s">
        <v>4056</v>
      </c>
      <c r="Z765" s="9" t="s">
        <v>4057</v>
      </c>
      <c r="AA765" s="9" t="s">
        <v>4058</v>
      </c>
      <c r="AB765" s="9" t="s">
        <v>1098</v>
      </c>
    </row>
    <row r="766" spans="1:32" ht="17.25" customHeight="1" x14ac:dyDescent="0.2">
      <c r="A766" s="9">
        <v>424115</v>
      </c>
      <c r="B766" s="9" t="s">
        <v>4059</v>
      </c>
      <c r="C766" s="9" t="s">
        <v>535</v>
      </c>
      <c r="D766" s="9" t="s">
        <v>419</v>
      </c>
      <c r="E766" s="9" t="s">
        <v>92</v>
      </c>
      <c r="F766" s="188">
        <v>36422</v>
      </c>
      <c r="G766" s="9" t="s">
        <v>34</v>
      </c>
      <c r="H766" s="9" t="s">
        <v>31</v>
      </c>
      <c r="I766" s="9" t="s">
        <v>157</v>
      </c>
      <c r="J766" s="9" t="s">
        <v>29</v>
      </c>
      <c r="K766" s="9">
        <v>2017</v>
      </c>
      <c r="L766" s="9" t="s">
        <v>34</v>
      </c>
      <c r="Y766" s="9" t="s">
        <v>4060</v>
      </c>
      <c r="Z766" s="9" t="s">
        <v>4061</v>
      </c>
      <c r="AA766" s="9" t="s">
        <v>1121</v>
      </c>
      <c r="AB766" s="9" t="s">
        <v>1090</v>
      </c>
    </row>
    <row r="767" spans="1:32" ht="17.25" customHeight="1" x14ac:dyDescent="0.2">
      <c r="A767" s="9">
        <v>426957</v>
      </c>
      <c r="B767" s="9" t="s">
        <v>4062</v>
      </c>
      <c r="C767" s="9" t="s">
        <v>767</v>
      </c>
      <c r="D767" s="9" t="s">
        <v>593</v>
      </c>
      <c r="E767" s="9" t="s">
        <v>92</v>
      </c>
      <c r="F767" s="188">
        <v>35864</v>
      </c>
      <c r="G767" s="9" t="s">
        <v>34</v>
      </c>
      <c r="H767" s="9" t="s">
        <v>31</v>
      </c>
      <c r="I767" s="9" t="s">
        <v>157</v>
      </c>
      <c r="J767" s="9" t="s">
        <v>32</v>
      </c>
      <c r="K767" s="9" t="s">
        <v>458</v>
      </c>
      <c r="L767" s="9" t="s">
        <v>34</v>
      </c>
      <c r="Y767" s="9" t="s">
        <v>4063</v>
      </c>
      <c r="Z767" s="9" t="s">
        <v>4064</v>
      </c>
      <c r="AA767" s="9" t="s">
        <v>2092</v>
      </c>
      <c r="AB767" s="9" t="s">
        <v>1090</v>
      </c>
    </row>
    <row r="768" spans="1:32" ht="17.25" customHeight="1" x14ac:dyDescent="0.2">
      <c r="A768" s="9">
        <v>425598</v>
      </c>
      <c r="B768" s="9" t="s">
        <v>4065</v>
      </c>
      <c r="C768" s="9" t="s">
        <v>285</v>
      </c>
      <c r="D768" s="9" t="s">
        <v>818</v>
      </c>
      <c r="E768" s="9" t="s">
        <v>93</v>
      </c>
      <c r="F768" s="188">
        <v>34782</v>
      </c>
      <c r="G768" s="9" t="s">
        <v>34</v>
      </c>
      <c r="H768" s="9" t="s">
        <v>31</v>
      </c>
      <c r="I768" s="9" t="s">
        <v>157</v>
      </c>
      <c r="J768" s="9" t="s">
        <v>29</v>
      </c>
      <c r="K768" s="9">
        <v>2013</v>
      </c>
      <c r="L768" s="9" t="s">
        <v>34</v>
      </c>
      <c r="Y768" s="9" t="s">
        <v>4066</v>
      </c>
      <c r="Z768" s="9" t="s">
        <v>1222</v>
      </c>
      <c r="AA768" s="9" t="s">
        <v>4067</v>
      </c>
      <c r="AB768" s="9" t="s">
        <v>1745</v>
      </c>
    </row>
    <row r="769" spans="1:28" ht="17.25" customHeight="1" x14ac:dyDescent="0.2">
      <c r="A769" s="9">
        <v>424109</v>
      </c>
      <c r="B769" s="9" t="s">
        <v>4068</v>
      </c>
      <c r="C769" s="9" t="s">
        <v>332</v>
      </c>
      <c r="D769" s="9" t="s">
        <v>473</v>
      </c>
      <c r="E769" s="9" t="s">
        <v>92</v>
      </c>
      <c r="F769" s="188">
        <v>36526</v>
      </c>
      <c r="G769" s="9" t="s">
        <v>34</v>
      </c>
      <c r="H769" s="9" t="s">
        <v>31</v>
      </c>
      <c r="I769" s="9" t="s">
        <v>157</v>
      </c>
      <c r="J769" s="9" t="s">
        <v>32</v>
      </c>
      <c r="K769" s="9">
        <v>2017</v>
      </c>
      <c r="L769" s="9" t="s">
        <v>34</v>
      </c>
      <c r="Y769" s="9" t="s">
        <v>4069</v>
      </c>
      <c r="Z769" s="9" t="s">
        <v>1203</v>
      </c>
      <c r="AA769" s="9" t="s">
        <v>4070</v>
      </c>
      <c r="AB769" s="9" t="s">
        <v>1090</v>
      </c>
    </row>
    <row r="770" spans="1:28" ht="17.25" customHeight="1" x14ac:dyDescent="0.2">
      <c r="A770" s="9">
        <v>425609</v>
      </c>
      <c r="B770" s="9" t="s">
        <v>4071</v>
      </c>
      <c r="C770" s="9" t="s">
        <v>582</v>
      </c>
      <c r="D770" s="9" t="s">
        <v>502</v>
      </c>
      <c r="E770" s="9" t="s">
        <v>93</v>
      </c>
      <c r="F770" s="188">
        <v>35250</v>
      </c>
      <c r="G770" s="9" t="s">
        <v>34</v>
      </c>
      <c r="H770" s="9" t="s">
        <v>31</v>
      </c>
      <c r="I770" s="9" t="s">
        <v>157</v>
      </c>
      <c r="J770" s="9" t="s">
        <v>29</v>
      </c>
      <c r="K770" s="9">
        <v>2015</v>
      </c>
      <c r="L770" s="9" t="s">
        <v>34</v>
      </c>
      <c r="Y770" s="9" t="s">
        <v>4072</v>
      </c>
      <c r="Z770" s="9" t="s">
        <v>4073</v>
      </c>
      <c r="AA770" s="9" t="s">
        <v>1180</v>
      </c>
      <c r="AB770" s="9" t="s">
        <v>1120</v>
      </c>
    </row>
    <row r="771" spans="1:28" ht="17.25" customHeight="1" x14ac:dyDescent="0.2">
      <c r="A771" s="9">
        <v>426965</v>
      </c>
      <c r="B771" s="9" t="s">
        <v>4074</v>
      </c>
      <c r="C771" s="9" t="s">
        <v>4075</v>
      </c>
      <c r="D771" s="9" t="s">
        <v>345</v>
      </c>
      <c r="E771" s="9" t="s">
        <v>93</v>
      </c>
      <c r="F771" s="188">
        <v>36161</v>
      </c>
      <c r="G771" s="9" t="s">
        <v>34</v>
      </c>
      <c r="H771" s="9" t="s">
        <v>31</v>
      </c>
      <c r="I771" s="9" t="s">
        <v>157</v>
      </c>
      <c r="J771" s="9" t="s">
        <v>32</v>
      </c>
      <c r="K771" s="9">
        <v>2017</v>
      </c>
      <c r="L771" s="9" t="s">
        <v>34</v>
      </c>
      <c r="N771" s="9">
        <v>1319</v>
      </c>
      <c r="O771" s="188">
        <v>44615.479664351849</v>
      </c>
      <c r="P771" s="9">
        <v>32000</v>
      </c>
      <c r="Y771" s="9" t="s">
        <v>4076</v>
      </c>
      <c r="Z771" s="9" t="s">
        <v>4077</v>
      </c>
      <c r="AA771" s="9" t="s">
        <v>2509</v>
      </c>
      <c r="AB771" s="9" t="s">
        <v>1090</v>
      </c>
    </row>
    <row r="772" spans="1:28" ht="17.25" customHeight="1" x14ac:dyDescent="0.2">
      <c r="A772" s="9">
        <v>420358</v>
      </c>
      <c r="B772" s="9" t="s">
        <v>4078</v>
      </c>
      <c r="C772" s="9" t="s">
        <v>1567</v>
      </c>
      <c r="D772" s="9" t="s">
        <v>296</v>
      </c>
      <c r="E772" s="9" t="s">
        <v>93</v>
      </c>
      <c r="F772" s="188">
        <v>35810</v>
      </c>
      <c r="G772" s="9" t="s">
        <v>34</v>
      </c>
      <c r="H772" s="9" t="s">
        <v>31</v>
      </c>
      <c r="I772" s="9" t="s">
        <v>157</v>
      </c>
      <c r="J772" s="9" t="s">
        <v>32</v>
      </c>
      <c r="K772" s="9">
        <v>2015</v>
      </c>
      <c r="L772" s="9" t="s">
        <v>34</v>
      </c>
      <c r="X772" s="9" t="s">
        <v>517</v>
      </c>
      <c r="Y772" s="9" t="s">
        <v>4079</v>
      </c>
      <c r="Z772" s="9" t="s">
        <v>4080</v>
      </c>
      <c r="AA772" s="9" t="s">
        <v>4081</v>
      </c>
      <c r="AB772" s="9" t="s">
        <v>1119</v>
      </c>
    </row>
    <row r="773" spans="1:28" ht="17.25" customHeight="1" x14ac:dyDescent="0.2">
      <c r="A773" s="9">
        <v>425610</v>
      </c>
      <c r="B773" s="9" t="s">
        <v>4082</v>
      </c>
      <c r="C773" s="9" t="s">
        <v>404</v>
      </c>
      <c r="D773" s="9" t="s">
        <v>405</v>
      </c>
      <c r="E773" s="9" t="s">
        <v>93</v>
      </c>
      <c r="F773" s="188">
        <v>34716</v>
      </c>
      <c r="G773" s="9" t="s">
        <v>53</v>
      </c>
      <c r="H773" s="9" t="s">
        <v>31</v>
      </c>
      <c r="I773" s="9" t="s">
        <v>157</v>
      </c>
      <c r="J773" s="9" t="s">
        <v>32</v>
      </c>
      <c r="K773" s="9">
        <v>2012</v>
      </c>
      <c r="L773" s="9" t="s">
        <v>34</v>
      </c>
      <c r="N773" s="9">
        <v>430</v>
      </c>
      <c r="O773" s="188">
        <v>44579.501712962963</v>
      </c>
      <c r="P773" s="9">
        <v>20000</v>
      </c>
      <c r="Y773" s="9" t="s">
        <v>4083</v>
      </c>
      <c r="Z773" s="9" t="s">
        <v>4084</v>
      </c>
      <c r="AA773" s="9" t="s">
        <v>4085</v>
      </c>
      <c r="AB773" s="9" t="s">
        <v>4086</v>
      </c>
    </row>
    <row r="774" spans="1:28" ht="17.25" customHeight="1" x14ac:dyDescent="0.2">
      <c r="A774" s="9">
        <v>425606</v>
      </c>
      <c r="B774" s="9" t="s">
        <v>4087</v>
      </c>
      <c r="C774" s="9" t="s">
        <v>944</v>
      </c>
      <c r="D774" s="9" t="s">
        <v>4088</v>
      </c>
      <c r="E774" s="9" t="s">
        <v>92</v>
      </c>
      <c r="F774" s="188">
        <v>31168</v>
      </c>
      <c r="G774" s="9" t="s">
        <v>34</v>
      </c>
      <c r="H774" s="9" t="s">
        <v>31</v>
      </c>
      <c r="I774" s="9" t="s">
        <v>157</v>
      </c>
      <c r="J774" s="9" t="s">
        <v>32</v>
      </c>
      <c r="K774" s="9">
        <v>2018</v>
      </c>
      <c r="L774" s="9" t="s">
        <v>34</v>
      </c>
      <c r="Y774" s="9" t="s">
        <v>4089</v>
      </c>
      <c r="Z774" s="9" t="s">
        <v>4090</v>
      </c>
      <c r="AA774" s="9" t="s">
        <v>4091</v>
      </c>
      <c r="AB774" s="9" t="s">
        <v>1219</v>
      </c>
    </row>
    <row r="775" spans="1:28" ht="17.25" customHeight="1" x14ac:dyDescent="0.2">
      <c r="A775" s="9">
        <v>426952</v>
      </c>
      <c r="B775" s="9" t="s">
        <v>4092</v>
      </c>
      <c r="C775" s="9" t="s">
        <v>327</v>
      </c>
      <c r="D775" s="9" t="s">
        <v>468</v>
      </c>
      <c r="E775" s="9" t="s">
        <v>93</v>
      </c>
      <c r="F775" s="188">
        <v>35384</v>
      </c>
      <c r="G775" s="9" t="s">
        <v>83</v>
      </c>
      <c r="H775" s="9" t="s">
        <v>31</v>
      </c>
      <c r="I775" s="9" t="s">
        <v>157</v>
      </c>
      <c r="J775" s="9" t="s">
        <v>29</v>
      </c>
      <c r="K775" s="9">
        <v>2014</v>
      </c>
      <c r="L775" s="9" t="s">
        <v>83</v>
      </c>
      <c r="Y775" s="9" t="s">
        <v>4093</v>
      </c>
      <c r="Z775" s="9" t="s">
        <v>1247</v>
      </c>
      <c r="AA775" s="9" t="s">
        <v>4094</v>
      </c>
      <c r="AB775" s="9" t="s">
        <v>1144</v>
      </c>
    </row>
    <row r="776" spans="1:28" ht="17.25" customHeight="1" x14ac:dyDescent="0.2">
      <c r="A776" s="9">
        <v>420346</v>
      </c>
      <c r="B776" s="9" t="s">
        <v>4095</v>
      </c>
      <c r="C776" s="9" t="s">
        <v>526</v>
      </c>
      <c r="D776" s="9" t="s">
        <v>4096</v>
      </c>
      <c r="E776" s="9" t="s">
        <v>93</v>
      </c>
      <c r="F776" s="188">
        <v>35612</v>
      </c>
      <c r="G776" s="9" t="s">
        <v>34</v>
      </c>
      <c r="H776" s="9" t="s">
        <v>31</v>
      </c>
      <c r="I776" s="9" t="s">
        <v>157</v>
      </c>
      <c r="J776" s="9" t="s">
        <v>32</v>
      </c>
      <c r="K776" s="9">
        <v>2015</v>
      </c>
      <c r="L776" s="9" t="s">
        <v>34</v>
      </c>
      <c r="Y776" s="9" t="s">
        <v>4097</v>
      </c>
      <c r="Z776" s="9" t="s">
        <v>3633</v>
      </c>
      <c r="AA776" s="9" t="s">
        <v>4098</v>
      </c>
      <c r="AB776" s="9" t="s">
        <v>1134</v>
      </c>
    </row>
    <row r="777" spans="1:28" ht="17.25" customHeight="1" x14ac:dyDescent="0.2">
      <c r="A777" s="9">
        <v>425626</v>
      </c>
      <c r="B777" s="9" t="s">
        <v>4099</v>
      </c>
      <c r="C777" s="9" t="s">
        <v>491</v>
      </c>
      <c r="D777" s="9" t="s">
        <v>560</v>
      </c>
      <c r="E777" s="9" t="s">
        <v>93</v>
      </c>
      <c r="F777" s="188">
        <v>35973</v>
      </c>
      <c r="G777" s="9" t="s">
        <v>4100</v>
      </c>
      <c r="H777" s="9" t="s">
        <v>54</v>
      </c>
      <c r="I777" s="9" t="s">
        <v>157</v>
      </c>
      <c r="K777" s="9">
        <v>2016</v>
      </c>
      <c r="L777" s="9" t="s">
        <v>46</v>
      </c>
      <c r="Y777" s="9" t="s">
        <v>4101</v>
      </c>
      <c r="Z777" s="9" t="s">
        <v>4102</v>
      </c>
      <c r="AA777" s="9" t="s">
        <v>1597</v>
      </c>
      <c r="AB777" s="9" t="s">
        <v>4103</v>
      </c>
    </row>
    <row r="778" spans="1:28" ht="17.25" customHeight="1" x14ac:dyDescent="0.2">
      <c r="A778" s="9">
        <v>425620</v>
      </c>
      <c r="B778" s="9" t="s">
        <v>4104</v>
      </c>
      <c r="C778" s="9" t="s">
        <v>998</v>
      </c>
      <c r="D778" s="9" t="s">
        <v>455</v>
      </c>
      <c r="E778" s="9" t="s">
        <v>93</v>
      </c>
      <c r="F778" s="188">
        <v>33709</v>
      </c>
      <c r="G778" s="9" t="s">
        <v>4105</v>
      </c>
      <c r="H778" s="9" t="s">
        <v>31</v>
      </c>
      <c r="I778" s="9" t="s">
        <v>157</v>
      </c>
      <c r="J778" s="9" t="s">
        <v>29</v>
      </c>
      <c r="K778" s="9">
        <v>2011</v>
      </c>
      <c r="L778" s="9" t="s">
        <v>763</v>
      </c>
      <c r="Y778" s="9" t="s">
        <v>4106</v>
      </c>
      <c r="Z778" s="9" t="s">
        <v>3401</v>
      </c>
      <c r="AA778" s="9" t="s">
        <v>4107</v>
      </c>
      <c r="AB778" s="9" t="s">
        <v>4108</v>
      </c>
    </row>
    <row r="779" spans="1:28" ht="17.25" customHeight="1" x14ac:dyDescent="0.2">
      <c r="A779" s="9">
        <v>426981</v>
      </c>
      <c r="B779" s="9" t="s">
        <v>4109</v>
      </c>
      <c r="C779" s="9" t="s">
        <v>316</v>
      </c>
      <c r="D779" s="9" t="s">
        <v>297</v>
      </c>
      <c r="E779" s="9" t="s">
        <v>93</v>
      </c>
      <c r="F779" s="188">
        <v>36190</v>
      </c>
      <c r="G779" s="9" t="s">
        <v>830</v>
      </c>
      <c r="H779" s="9" t="s">
        <v>31</v>
      </c>
      <c r="I779" s="9" t="s">
        <v>157</v>
      </c>
      <c r="J779" s="9" t="s">
        <v>32</v>
      </c>
      <c r="K779" s="9">
        <v>2017</v>
      </c>
      <c r="L779" s="9" t="s">
        <v>46</v>
      </c>
      <c r="Y779" s="9" t="s">
        <v>4110</v>
      </c>
      <c r="Z779" s="9" t="s">
        <v>1137</v>
      </c>
      <c r="AA779" s="9" t="s">
        <v>1148</v>
      </c>
      <c r="AB779" s="9" t="s">
        <v>1346</v>
      </c>
    </row>
    <row r="780" spans="1:28" ht="17.25" customHeight="1" x14ac:dyDescent="0.2">
      <c r="A780" s="9">
        <v>425579</v>
      </c>
      <c r="B780" s="9" t="s">
        <v>4111</v>
      </c>
      <c r="C780" s="9" t="s">
        <v>305</v>
      </c>
      <c r="D780" s="9" t="s">
        <v>924</v>
      </c>
      <c r="E780" s="9" t="s">
        <v>93</v>
      </c>
      <c r="F780" s="188">
        <v>34789</v>
      </c>
      <c r="G780" s="9" t="s">
        <v>34</v>
      </c>
      <c r="H780" s="9" t="s">
        <v>31</v>
      </c>
      <c r="I780" s="9" t="s">
        <v>157</v>
      </c>
      <c r="J780" s="9" t="s">
        <v>32</v>
      </c>
      <c r="K780" s="9">
        <v>2014</v>
      </c>
      <c r="L780" s="9" t="s">
        <v>34</v>
      </c>
      <c r="Y780" s="9" t="s">
        <v>4112</v>
      </c>
      <c r="Z780" s="9" t="s">
        <v>4113</v>
      </c>
      <c r="AA780" s="9" t="s">
        <v>4114</v>
      </c>
      <c r="AB780" s="9" t="s">
        <v>1100</v>
      </c>
    </row>
    <row r="781" spans="1:28" ht="17.25" customHeight="1" x14ac:dyDescent="0.2">
      <c r="A781" s="9">
        <v>423299</v>
      </c>
      <c r="B781" s="9" t="s">
        <v>4115</v>
      </c>
      <c r="C781" s="9" t="s">
        <v>367</v>
      </c>
      <c r="D781" s="9" t="s">
        <v>275</v>
      </c>
      <c r="E781" s="9" t="s">
        <v>92</v>
      </c>
      <c r="F781" s="188">
        <v>36441</v>
      </c>
      <c r="G781" s="9" t="s">
        <v>493</v>
      </c>
      <c r="H781" s="9" t="s">
        <v>35</v>
      </c>
      <c r="I781" s="9" t="s">
        <v>157</v>
      </c>
      <c r="J781" s="9" t="s">
        <v>29</v>
      </c>
      <c r="K781" s="9">
        <v>2017</v>
      </c>
      <c r="L781" s="9" t="s">
        <v>34</v>
      </c>
      <c r="Y781" s="9" t="s">
        <v>4116</v>
      </c>
      <c r="Z781" s="9" t="s">
        <v>4117</v>
      </c>
      <c r="AA781" s="9" t="s">
        <v>4118</v>
      </c>
      <c r="AB781" s="9" t="s">
        <v>4119</v>
      </c>
    </row>
    <row r="782" spans="1:28" ht="17.25" customHeight="1" x14ac:dyDescent="0.2">
      <c r="A782" s="9">
        <v>422481</v>
      </c>
      <c r="B782" s="9" t="s">
        <v>4120</v>
      </c>
      <c r="C782" s="9" t="s">
        <v>424</v>
      </c>
      <c r="D782" s="9" t="s">
        <v>707</v>
      </c>
      <c r="E782" s="9" t="s">
        <v>92</v>
      </c>
      <c r="H782" s="9" t="s">
        <v>31</v>
      </c>
      <c r="I782" s="9" t="s">
        <v>157</v>
      </c>
      <c r="Y782" s="9" t="s">
        <v>4121</v>
      </c>
      <c r="Z782" s="9" t="s">
        <v>1306</v>
      </c>
      <c r="AA782" s="9" t="s">
        <v>4122</v>
      </c>
      <c r="AB782" s="9" t="s">
        <v>4123</v>
      </c>
    </row>
    <row r="783" spans="1:28" ht="17.25" customHeight="1" x14ac:dyDescent="0.2">
      <c r="A783" s="9">
        <v>425015</v>
      </c>
      <c r="B783" s="9" t="s">
        <v>4124</v>
      </c>
      <c r="C783" s="9" t="s">
        <v>313</v>
      </c>
      <c r="D783" s="9" t="s">
        <v>390</v>
      </c>
      <c r="E783" s="9" t="s">
        <v>93</v>
      </c>
      <c r="F783" s="188">
        <v>36165</v>
      </c>
      <c r="G783" s="9" t="s">
        <v>34</v>
      </c>
      <c r="H783" s="9" t="s">
        <v>31</v>
      </c>
      <c r="I783" s="9" t="s">
        <v>157</v>
      </c>
      <c r="J783" s="9" t="s">
        <v>32</v>
      </c>
      <c r="K783" s="9">
        <v>2016</v>
      </c>
      <c r="L783" s="9" t="s">
        <v>34</v>
      </c>
      <c r="Y783" s="9" t="s">
        <v>4125</v>
      </c>
      <c r="Z783" s="9" t="s">
        <v>4126</v>
      </c>
      <c r="AA783" s="9" t="s">
        <v>2070</v>
      </c>
      <c r="AB783" s="9" t="s">
        <v>1090</v>
      </c>
    </row>
    <row r="784" spans="1:28" ht="17.25" customHeight="1" x14ac:dyDescent="0.2">
      <c r="A784" s="9">
        <v>425018</v>
      </c>
      <c r="B784" s="9" t="s">
        <v>4127</v>
      </c>
      <c r="C784" s="9" t="s">
        <v>4128</v>
      </c>
      <c r="D784" s="9" t="s">
        <v>500</v>
      </c>
      <c r="E784" s="9" t="s">
        <v>93</v>
      </c>
      <c r="F784" s="188">
        <v>36161</v>
      </c>
      <c r="G784" s="9" t="s">
        <v>388</v>
      </c>
      <c r="H784" s="9" t="s">
        <v>31</v>
      </c>
      <c r="I784" s="9" t="s">
        <v>157</v>
      </c>
      <c r="J784" s="9" t="s">
        <v>29</v>
      </c>
      <c r="K784" s="9">
        <v>2016</v>
      </c>
      <c r="L784" s="9" t="s">
        <v>381</v>
      </c>
      <c r="Y784" s="9" t="s">
        <v>4129</v>
      </c>
      <c r="Z784" s="9" t="s">
        <v>4130</v>
      </c>
      <c r="AA784" s="9" t="s">
        <v>1808</v>
      </c>
      <c r="AB784" s="9" t="s">
        <v>4131</v>
      </c>
    </row>
    <row r="785" spans="1:28" ht="17.25" customHeight="1" x14ac:dyDescent="0.2">
      <c r="A785" s="9">
        <v>426371</v>
      </c>
      <c r="B785" s="9" t="s">
        <v>4132</v>
      </c>
      <c r="C785" s="9" t="s">
        <v>302</v>
      </c>
      <c r="D785" s="9" t="s">
        <v>488</v>
      </c>
      <c r="E785" s="9" t="s">
        <v>92</v>
      </c>
      <c r="F785" s="188">
        <v>36418</v>
      </c>
      <c r="H785" s="9" t="s">
        <v>31</v>
      </c>
      <c r="I785" s="9" t="s">
        <v>157</v>
      </c>
      <c r="J785" s="9" t="s">
        <v>29</v>
      </c>
      <c r="K785" s="9">
        <v>2017</v>
      </c>
      <c r="L785" s="9" t="s">
        <v>46</v>
      </c>
      <c r="Y785" s="9" t="s">
        <v>4133</v>
      </c>
      <c r="Z785" s="9" t="s">
        <v>1094</v>
      </c>
      <c r="AA785" s="9" t="s">
        <v>1173</v>
      </c>
      <c r="AB785" s="9" t="s">
        <v>4134</v>
      </c>
    </row>
    <row r="786" spans="1:28" ht="17.25" customHeight="1" x14ac:dyDescent="0.2">
      <c r="A786" s="9">
        <v>423362</v>
      </c>
      <c r="B786" s="9" t="s">
        <v>4135</v>
      </c>
      <c r="C786" s="9" t="s">
        <v>576</v>
      </c>
      <c r="D786" s="9" t="s">
        <v>1002</v>
      </c>
      <c r="E786" s="9" t="s">
        <v>92</v>
      </c>
      <c r="F786" s="188">
        <v>36161</v>
      </c>
      <c r="G786" s="9" t="s">
        <v>4136</v>
      </c>
      <c r="H786" s="9" t="s">
        <v>31</v>
      </c>
      <c r="I786" s="9" t="s">
        <v>157</v>
      </c>
      <c r="J786" s="9" t="s">
        <v>32</v>
      </c>
      <c r="K786" s="9">
        <v>2017</v>
      </c>
      <c r="L786" s="9" t="s">
        <v>89</v>
      </c>
      <c r="Y786" s="9" t="s">
        <v>4137</v>
      </c>
      <c r="Z786" s="9" t="s">
        <v>4138</v>
      </c>
      <c r="AA786" s="9" t="s">
        <v>4139</v>
      </c>
      <c r="AB786" s="9" t="s">
        <v>1090</v>
      </c>
    </row>
    <row r="787" spans="1:28" ht="17.25" customHeight="1" x14ac:dyDescent="0.2">
      <c r="A787" s="9">
        <v>427462</v>
      </c>
      <c r="B787" s="9" t="s">
        <v>4140</v>
      </c>
      <c r="C787" s="9" t="s">
        <v>285</v>
      </c>
      <c r="D787" s="9" t="s">
        <v>663</v>
      </c>
      <c r="E787" s="9" t="s">
        <v>93</v>
      </c>
      <c r="F787" s="188">
        <v>34974</v>
      </c>
      <c r="G787" s="9" t="s">
        <v>4141</v>
      </c>
      <c r="H787" s="9" t="s">
        <v>31</v>
      </c>
      <c r="I787" s="9" t="s">
        <v>157</v>
      </c>
      <c r="J787" s="9" t="s">
        <v>29</v>
      </c>
      <c r="K787" s="9">
        <v>2015</v>
      </c>
      <c r="L787" s="9" t="s">
        <v>46</v>
      </c>
      <c r="Y787" s="9" t="s">
        <v>4142</v>
      </c>
      <c r="Z787" s="9" t="s">
        <v>1147</v>
      </c>
      <c r="AA787" s="9" t="s">
        <v>4143</v>
      </c>
      <c r="AB787" s="9" t="s">
        <v>3382</v>
      </c>
    </row>
    <row r="788" spans="1:28" ht="17.25" customHeight="1" x14ac:dyDescent="0.2">
      <c r="A788" s="9">
        <v>425074</v>
      </c>
      <c r="B788" s="9" t="s">
        <v>4144</v>
      </c>
      <c r="C788" s="9" t="s">
        <v>550</v>
      </c>
      <c r="D788" s="9" t="s">
        <v>578</v>
      </c>
      <c r="E788" s="9" t="s">
        <v>93</v>
      </c>
      <c r="F788" s="188">
        <v>33285</v>
      </c>
      <c r="G788" s="9" t="s">
        <v>34</v>
      </c>
      <c r="H788" s="9" t="s">
        <v>31</v>
      </c>
      <c r="I788" s="9" t="s">
        <v>157</v>
      </c>
      <c r="J788" s="9" t="s">
        <v>32</v>
      </c>
      <c r="K788" s="9">
        <v>2011</v>
      </c>
      <c r="L788" s="9" t="s">
        <v>34</v>
      </c>
      <c r="Y788" s="9" t="s">
        <v>4145</v>
      </c>
      <c r="Z788" s="9" t="s">
        <v>1753</v>
      </c>
      <c r="AA788" s="9" t="s">
        <v>4146</v>
      </c>
      <c r="AB788" s="9" t="s">
        <v>1120</v>
      </c>
    </row>
    <row r="789" spans="1:28" ht="17.25" customHeight="1" x14ac:dyDescent="0.2">
      <c r="A789" s="9">
        <v>423372</v>
      </c>
      <c r="B789" s="9" t="s">
        <v>4147</v>
      </c>
      <c r="C789" s="9" t="s">
        <v>270</v>
      </c>
      <c r="D789" s="9" t="s">
        <v>634</v>
      </c>
      <c r="E789" s="9" t="s">
        <v>93</v>
      </c>
      <c r="F789" s="188">
        <v>36085</v>
      </c>
      <c r="G789" s="9" t="s">
        <v>34</v>
      </c>
      <c r="H789" s="9" t="s">
        <v>31</v>
      </c>
      <c r="I789" s="9" t="s">
        <v>157</v>
      </c>
      <c r="J789" s="9" t="s">
        <v>32</v>
      </c>
      <c r="K789" s="9">
        <v>2016</v>
      </c>
      <c r="L789" s="9" t="s">
        <v>34</v>
      </c>
      <c r="X789" s="9" t="s">
        <v>517</v>
      </c>
      <c r="Y789" s="9" t="s">
        <v>4148</v>
      </c>
      <c r="Z789" s="9" t="s">
        <v>1105</v>
      </c>
      <c r="AA789" s="9" t="s">
        <v>1266</v>
      </c>
      <c r="AB789" s="9" t="s">
        <v>1098</v>
      </c>
    </row>
    <row r="790" spans="1:28" ht="17.25" customHeight="1" x14ac:dyDescent="0.2">
      <c r="A790" s="9">
        <v>423375</v>
      </c>
      <c r="B790" s="9" t="s">
        <v>4149</v>
      </c>
      <c r="C790" s="9" t="s">
        <v>4150</v>
      </c>
      <c r="D790" s="9" t="s">
        <v>754</v>
      </c>
      <c r="E790" s="9" t="s">
        <v>93</v>
      </c>
      <c r="F790" s="188">
        <v>35945</v>
      </c>
      <c r="G790" s="9" t="s">
        <v>34</v>
      </c>
      <c r="H790" s="9" t="s">
        <v>31</v>
      </c>
      <c r="I790" s="9" t="s">
        <v>157</v>
      </c>
      <c r="J790" s="9" t="s">
        <v>29</v>
      </c>
      <c r="K790" s="9">
        <v>2017</v>
      </c>
      <c r="L790" s="9" t="s">
        <v>34</v>
      </c>
      <c r="Y790" s="9" t="s">
        <v>4151</v>
      </c>
      <c r="Z790" s="9" t="s">
        <v>4152</v>
      </c>
      <c r="AA790" s="9" t="s">
        <v>4153</v>
      </c>
      <c r="AB790" s="9" t="s">
        <v>4154</v>
      </c>
    </row>
    <row r="791" spans="1:28" ht="17.25" customHeight="1" x14ac:dyDescent="0.2">
      <c r="A791" s="9">
        <v>425088</v>
      </c>
      <c r="B791" s="9" t="s">
        <v>4155</v>
      </c>
      <c r="C791" s="9" t="s">
        <v>963</v>
      </c>
      <c r="D791" s="9" t="s">
        <v>821</v>
      </c>
      <c r="E791" s="9" t="s">
        <v>92</v>
      </c>
      <c r="F791" s="188">
        <v>29792</v>
      </c>
      <c r="G791" s="9" t="s">
        <v>4156</v>
      </c>
      <c r="H791" s="9" t="s">
        <v>31</v>
      </c>
      <c r="I791" s="9" t="s">
        <v>157</v>
      </c>
      <c r="J791" s="9" t="s">
        <v>29</v>
      </c>
      <c r="K791" s="9">
        <v>2001</v>
      </c>
      <c r="L791" s="9" t="s">
        <v>86</v>
      </c>
      <c r="Y791" s="9" t="s">
        <v>4157</v>
      </c>
      <c r="Z791" s="9" t="s">
        <v>4158</v>
      </c>
      <c r="AA791" s="9" t="s">
        <v>4159</v>
      </c>
      <c r="AB791" s="9" t="s">
        <v>1347</v>
      </c>
    </row>
    <row r="792" spans="1:28" ht="17.25" customHeight="1" x14ac:dyDescent="0.2">
      <c r="A792" s="9">
        <v>425853</v>
      </c>
      <c r="B792" s="9" t="s">
        <v>4160</v>
      </c>
      <c r="C792" s="9" t="s">
        <v>285</v>
      </c>
      <c r="D792" s="9" t="s">
        <v>376</v>
      </c>
      <c r="E792" s="9" t="s">
        <v>93</v>
      </c>
      <c r="F792" s="188">
        <v>36406</v>
      </c>
      <c r="G792" s="9" t="s">
        <v>53</v>
      </c>
      <c r="H792" s="9" t="s">
        <v>31</v>
      </c>
      <c r="I792" s="9" t="s">
        <v>157</v>
      </c>
      <c r="J792" s="9" t="s">
        <v>32</v>
      </c>
      <c r="K792" s="9">
        <v>2017</v>
      </c>
      <c r="L792" s="9" t="s">
        <v>34</v>
      </c>
      <c r="Y792" s="9" t="s">
        <v>4161</v>
      </c>
      <c r="Z792" s="9" t="s">
        <v>4162</v>
      </c>
      <c r="AA792" s="9" t="s">
        <v>3603</v>
      </c>
      <c r="AB792" s="9" t="s">
        <v>1289</v>
      </c>
    </row>
    <row r="793" spans="1:28" ht="17.25" customHeight="1" x14ac:dyDescent="0.2">
      <c r="A793" s="9">
        <v>423431</v>
      </c>
      <c r="B793" s="9" t="s">
        <v>4163</v>
      </c>
      <c r="C793" s="9" t="s">
        <v>285</v>
      </c>
      <c r="D793" s="9" t="s">
        <v>368</v>
      </c>
      <c r="E793" s="9" t="s">
        <v>92</v>
      </c>
      <c r="F793" s="188">
        <v>35678</v>
      </c>
      <c r="G793" s="9" t="s">
        <v>34</v>
      </c>
      <c r="H793" s="9" t="s">
        <v>31</v>
      </c>
      <c r="I793" s="9" t="s">
        <v>157</v>
      </c>
      <c r="J793" s="9" t="s">
        <v>32</v>
      </c>
      <c r="K793" s="9">
        <v>2015</v>
      </c>
      <c r="L793" s="9" t="s">
        <v>34</v>
      </c>
      <c r="Y793" s="9" t="s">
        <v>4164</v>
      </c>
      <c r="Z793" s="9" t="s">
        <v>1757</v>
      </c>
      <c r="AA793" s="9" t="s">
        <v>4165</v>
      </c>
      <c r="AB793" s="9" t="s">
        <v>1119</v>
      </c>
    </row>
    <row r="794" spans="1:28" ht="17.25" customHeight="1" x14ac:dyDescent="0.2">
      <c r="A794" s="9">
        <v>421584</v>
      </c>
      <c r="B794" s="9" t="s">
        <v>4166</v>
      </c>
      <c r="C794" s="9" t="s">
        <v>387</v>
      </c>
      <c r="D794" s="9" t="s">
        <v>806</v>
      </c>
      <c r="E794" s="9" t="s">
        <v>92</v>
      </c>
      <c r="F794" s="188">
        <v>35790</v>
      </c>
      <c r="G794" s="9" t="s">
        <v>34</v>
      </c>
      <c r="H794" s="9" t="s">
        <v>31</v>
      </c>
      <c r="I794" s="9" t="s">
        <v>157</v>
      </c>
      <c r="J794" s="9" t="s">
        <v>32</v>
      </c>
      <c r="K794" s="9">
        <v>2016</v>
      </c>
      <c r="L794" s="9" t="s">
        <v>89</v>
      </c>
      <c r="Y794" s="9" t="s">
        <v>4167</v>
      </c>
      <c r="Z794" s="9" t="s">
        <v>1218</v>
      </c>
      <c r="AA794" s="9" t="s">
        <v>3408</v>
      </c>
      <c r="AB794" s="9" t="s">
        <v>1090</v>
      </c>
    </row>
    <row r="795" spans="1:28" ht="17.25" customHeight="1" x14ac:dyDescent="0.2">
      <c r="A795" s="9">
        <v>423429</v>
      </c>
      <c r="B795" s="9" t="s">
        <v>1054</v>
      </c>
      <c r="C795" s="9" t="s">
        <v>285</v>
      </c>
      <c r="D795" s="9" t="s">
        <v>4168</v>
      </c>
      <c r="E795" s="9" t="s">
        <v>92</v>
      </c>
      <c r="F795" s="188">
        <v>35145</v>
      </c>
      <c r="G795" s="9" t="s">
        <v>4169</v>
      </c>
      <c r="H795" s="9" t="s">
        <v>31</v>
      </c>
      <c r="I795" s="9" t="s">
        <v>157</v>
      </c>
      <c r="J795" s="9" t="s">
        <v>29</v>
      </c>
      <c r="K795" s="9">
        <v>2014</v>
      </c>
      <c r="L795" s="9" t="s">
        <v>34</v>
      </c>
      <c r="Y795" s="9" t="s">
        <v>4170</v>
      </c>
      <c r="Z795" s="9" t="s">
        <v>1348</v>
      </c>
      <c r="AA795" s="9" t="s">
        <v>4171</v>
      </c>
      <c r="AB795" s="9" t="s">
        <v>1120</v>
      </c>
    </row>
    <row r="796" spans="1:28" ht="17.25" customHeight="1" x14ac:dyDescent="0.2">
      <c r="A796" s="9">
        <v>423442</v>
      </c>
      <c r="B796" s="9" t="s">
        <v>4172</v>
      </c>
      <c r="C796" s="9" t="s">
        <v>332</v>
      </c>
      <c r="D796" s="9" t="s">
        <v>365</v>
      </c>
      <c r="E796" s="9" t="s">
        <v>92</v>
      </c>
      <c r="F796" s="188">
        <v>35265</v>
      </c>
      <c r="G796" s="9" t="s">
        <v>338</v>
      </c>
      <c r="H796" s="9" t="s">
        <v>31</v>
      </c>
      <c r="I796" s="9" t="s">
        <v>157</v>
      </c>
      <c r="J796" s="9" t="s">
        <v>32</v>
      </c>
      <c r="K796" s="9">
        <v>2014</v>
      </c>
      <c r="L796" s="9" t="s">
        <v>34</v>
      </c>
      <c r="Y796" s="9" t="s">
        <v>4173</v>
      </c>
      <c r="Z796" s="9" t="s">
        <v>1259</v>
      </c>
      <c r="AA796" s="9" t="s">
        <v>1894</v>
      </c>
      <c r="AB796" s="9" t="s">
        <v>2573</v>
      </c>
    </row>
    <row r="797" spans="1:28" ht="17.25" customHeight="1" x14ac:dyDescent="0.2">
      <c r="A797" s="9">
        <v>427484</v>
      </c>
      <c r="B797" s="9" t="s">
        <v>4174</v>
      </c>
      <c r="C797" s="9" t="s">
        <v>584</v>
      </c>
      <c r="D797" s="9" t="s">
        <v>477</v>
      </c>
      <c r="E797" s="9" t="s">
        <v>92</v>
      </c>
      <c r="F797" s="188">
        <v>36696</v>
      </c>
      <c r="G797" s="9" t="s">
        <v>523</v>
      </c>
      <c r="H797" s="9" t="s">
        <v>31</v>
      </c>
      <c r="I797" s="9" t="s">
        <v>157</v>
      </c>
      <c r="J797" s="9" t="s">
        <v>32</v>
      </c>
      <c r="K797" s="9">
        <v>2018</v>
      </c>
      <c r="L797" s="9" t="s">
        <v>46</v>
      </c>
      <c r="Y797" s="9" t="s">
        <v>4175</v>
      </c>
      <c r="Z797" s="9" t="s">
        <v>3197</v>
      </c>
      <c r="AA797" s="9" t="s">
        <v>4176</v>
      </c>
      <c r="AB797" s="9" t="s">
        <v>4177</v>
      </c>
    </row>
    <row r="798" spans="1:28" ht="17.25" customHeight="1" x14ac:dyDescent="0.2">
      <c r="A798" s="9">
        <v>423443</v>
      </c>
      <c r="B798" s="9" t="s">
        <v>4178</v>
      </c>
      <c r="C798" s="9" t="s">
        <v>4179</v>
      </c>
      <c r="D798" s="9" t="s">
        <v>4180</v>
      </c>
      <c r="E798" s="9" t="s">
        <v>92</v>
      </c>
      <c r="F798" s="188">
        <v>33205</v>
      </c>
      <c r="G798" s="9" t="s">
        <v>34</v>
      </c>
      <c r="H798" s="9" t="s">
        <v>31</v>
      </c>
      <c r="I798" s="9" t="s">
        <v>157</v>
      </c>
      <c r="J798" s="9" t="s">
        <v>32</v>
      </c>
      <c r="K798" s="9">
        <v>2007</v>
      </c>
      <c r="L798" s="9" t="s">
        <v>34</v>
      </c>
      <c r="Y798" s="9" t="s">
        <v>4181</v>
      </c>
      <c r="Z798" s="9" t="s">
        <v>4182</v>
      </c>
      <c r="AA798" s="9" t="s">
        <v>1156</v>
      </c>
      <c r="AB798" s="9" t="s">
        <v>1098</v>
      </c>
    </row>
    <row r="799" spans="1:28" ht="17.25" customHeight="1" x14ac:dyDescent="0.2">
      <c r="A799" s="9">
        <v>427145</v>
      </c>
      <c r="B799" s="9" t="s">
        <v>4183</v>
      </c>
      <c r="C799" s="9" t="s">
        <v>4184</v>
      </c>
      <c r="D799" s="9" t="s">
        <v>376</v>
      </c>
      <c r="E799" s="9" t="s">
        <v>92</v>
      </c>
      <c r="F799" s="188">
        <v>36176</v>
      </c>
      <c r="G799" s="9" t="s">
        <v>34</v>
      </c>
      <c r="H799" s="9" t="s">
        <v>31</v>
      </c>
      <c r="I799" s="9" t="s">
        <v>157</v>
      </c>
      <c r="J799" s="9" t="s">
        <v>29</v>
      </c>
      <c r="K799" s="9">
        <v>2016</v>
      </c>
      <c r="L799" s="9" t="s">
        <v>46</v>
      </c>
      <c r="Y799" s="9" t="s">
        <v>4185</v>
      </c>
      <c r="Z799" s="9" t="s">
        <v>4186</v>
      </c>
      <c r="AA799" s="9" t="s">
        <v>3812</v>
      </c>
      <c r="AB799" s="9" t="s">
        <v>4187</v>
      </c>
    </row>
    <row r="800" spans="1:28" ht="17.25" customHeight="1" x14ac:dyDescent="0.2">
      <c r="A800" s="9">
        <v>425821</v>
      </c>
      <c r="B800" s="9" t="s">
        <v>4188</v>
      </c>
      <c r="C800" s="9" t="s">
        <v>4189</v>
      </c>
      <c r="D800" s="9" t="s">
        <v>707</v>
      </c>
      <c r="E800" s="9" t="s">
        <v>92</v>
      </c>
      <c r="F800" s="188">
        <v>36197</v>
      </c>
      <c r="G800" s="9" t="s">
        <v>268</v>
      </c>
      <c r="H800" s="9" t="s">
        <v>31</v>
      </c>
      <c r="I800" s="9" t="s">
        <v>157</v>
      </c>
      <c r="J800" s="9" t="s">
        <v>32</v>
      </c>
      <c r="K800" s="9">
        <v>2017</v>
      </c>
      <c r="L800" s="9" t="s">
        <v>34</v>
      </c>
      <c r="Y800" s="9" t="s">
        <v>4190</v>
      </c>
      <c r="Z800" s="9" t="s">
        <v>4191</v>
      </c>
      <c r="AA800" s="9" t="s">
        <v>2618</v>
      </c>
      <c r="AB800" s="9" t="s">
        <v>1102</v>
      </c>
    </row>
    <row r="801" spans="1:28" ht="17.25" customHeight="1" x14ac:dyDescent="0.2">
      <c r="A801" s="9">
        <v>421595</v>
      </c>
      <c r="B801" s="9" t="s">
        <v>4192</v>
      </c>
      <c r="C801" s="9" t="s">
        <v>270</v>
      </c>
      <c r="D801" s="9" t="s">
        <v>990</v>
      </c>
      <c r="E801" s="9" t="s">
        <v>92</v>
      </c>
      <c r="F801" s="188">
        <v>36188</v>
      </c>
      <c r="G801" s="9" t="s">
        <v>446</v>
      </c>
      <c r="H801" s="9" t="s">
        <v>31</v>
      </c>
      <c r="I801" s="9" t="s">
        <v>157</v>
      </c>
      <c r="J801" s="9" t="s">
        <v>29</v>
      </c>
      <c r="K801" s="9">
        <v>2017</v>
      </c>
      <c r="L801" s="9" t="s">
        <v>46</v>
      </c>
      <c r="Y801" s="9" t="s">
        <v>4193</v>
      </c>
      <c r="Z801" s="9" t="s">
        <v>1105</v>
      </c>
      <c r="AA801" s="9" t="s">
        <v>3505</v>
      </c>
      <c r="AB801" s="9" t="s">
        <v>1102</v>
      </c>
    </row>
    <row r="802" spans="1:28" ht="17.25" customHeight="1" x14ac:dyDescent="0.2">
      <c r="A802" s="9">
        <v>420734</v>
      </c>
      <c r="B802" s="9" t="s">
        <v>4194</v>
      </c>
      <c r="C802" s="9" t="s">
        <v>307</v>
      </c>
      <c r="D802" s="9" t="s">
        <v>279</v>
      </c>
      <c r="E802" s="9" t="s">
        <v>92</v>
      </c>
      <c r="F802" s="188">
        <v>36176</v>
      </c>
      <c r="G802" s="9" t="s">
        <v>34</v>
      </c>
      <c r="H802" s="9" t="s">
        <v>31</v>
      </c>
      <c r="I802" s="9" t="s">
        <v>157</v>
      </c>
      <c r="J802" s="9" t="s">
        <v>32</v>
      </c>
      <c r="K802" s="9">
        <v>2016</v>
      </c>
      <c r="L802" s="9" t="s">
        <v>34</v>
      </c>
      <c r="Y802" s="9" t="s">
        <v>4195</v>
      </c>
      <c r="Z802" s="9" t="s">
        <v>1126</v>
      </c>
      <c r="AA802" s="9" t="s">
        <v>1104</v>
      </c>
      <c r="AB802" s="9" t="s">
        <v>1298</v>
      </c>
    </row>
    <row r="803" spans="1:28" ht="17.25" customHeight="1" x14ac:dyDescent="0.2">
      <c r="A803" s="9">
        <v>423559</v>
      </c>
      <c r="B803" s="9" t="s">
        <v>4196</v>
      </c>
      <c r="C803" s="9" t="s">
        <v>270</v>
      </c>
      <c r="D803" s="9" t="s">
        <v>267</v>
      </c>
      <c r="E803" s="9" t="s">
        <v>92</v>
      </c>
      <c r="F803" s="188">
        <v>35796</v>
      </c>
      <c r="G803" s="9" t="s">
        <v>338</v>
      </c>
      <c r="H803" s="9" t="s">
        <v>31</v>
      </c>
      <c r="I803" s="9" t="s">
        <v>157</v>
      </c>
      <c r="J803" s="9" t="s">
        <v>32</v>
      </c>
      <c r="K803" s="9">
        <v>2017</v>
      </c>
      <c r="L803" s="9" t="s">
        <v>46</v>
      </c>
      <c r="Y803" s="9" t="s">
        <v>4197</v>
      </c>
      <c r="Z803" s="9" t="s">
        <v>1117</v>
      </c>
      <c r="AA803" s="9" t="s">
        <v>2216</v>
      </c>
      <c r="AB803" s="9" t="s">
        <v>1155</v>
      </c>
    </row>
    <row r="804" spans="1:28" ht="17.25" customHeight="1" x14ac:dyDescent="0.2">
      <c r="A804" s="9">
        <v>423021</v>
      </c>
      <c r="B804" s="9" t="s">
        <v>4198</v>
      </c>
      <c r="C804" s="9" t="s">
        <v>327</v>
      </c>
      <c r="D804" s="9" t="s">
        <v>390</v>
      </c>
      <c r="E804" s="9" t="s">
        <v>93</v>
      </c>
      <c r="F804" s="188">
        <v>35796</v>
      </c>
      <c r="G804" s="9" t="s">
        <v>34</v>
      </c>
      <c r="H804" s="9" t="s">
        <v>31</v>
      </c>
      <c r="I804" s="9" t="s">
        <v>157</v>
      </c>
      <c r="J804" s="9" t="s">
        <v>32</v>
      </c>
      <c r="K804" s="9">
        <v>2017</v>
      </c>
      <c r="L804" s="9" t="s">
        <v>34</v>
      </c>
      <c r="Y804" s="9" t="s">
        <v>4199</v>
      </c>
      <c r="Z804" s="9" t="s">
        <v>1247</v>
      </c>
      <c r="AA804" s="9" t="s">
        <v>2070</v>
      </c>
      <c r="AB804" s="9" t="s">
        <v>1090</v>
      </c>
    </row>
    <row r="805" spans="1:28" ht="17.25" customHeight="1" x14ac:dyDescent="0.2">
      <c r="A805" s="9">
        <v>427341</v>
      </c>
      <c r="B805" s="9" t="s">
        <v>4200</v>
      </c>
      <c r="C805" s="9" t="s">
        <v>387</v>
      </c>
      <c r="D805" s="9" t="s">
        <v>351</v>
      </c>
      <c r="E805" s="9" t="s">
        <v>92</v>
      </c>
      <c r="F805" s="188">
        <v>28717</v>
      </c>
      <c r="G805" s="9" t="s">
        <v>832</v>
      </c>
      <c r="H805" s="9" t="s">
        <v>31</v>
      </c>
      <c r="I805" s="9" t="s">
        <v>157</v>
      </c>
      <c r="J805" s="9" t="s">
        <v>29</v>
      </c>
      <c r="K805" s="9">
        <v>1997</v>
      </c>
      <c r="L805" s="9" t="s">
        <v>86</v>
      </c>
      <c r="Y805" s="9" t="s">
        <v>4201</v>
      </c>
      <c r="Z805" s="9" t="s">
        <v>1198</v>
      </c>
      <c r="AA805" s="9" t="s">
        <v>4202</v>
      </c>
      <c r="AB805" s="9" t="s">
        <v>4203</v>
      </c>
    </row>
    <row r="806" spans="1:28" ht="17.25" customHeight="1" x14ac:dyDescent="0.2">
      <c r="A806" s="9">
        <v>426117</v>
      </c>
      <c r="B806" s="9" t="s">
        <v>4204</v>
      </c>
      <c r="C806" s="9" t="s">
        <v>380</v>
      </c>
      <c r="D806" s="9" t="s">
        <v>333</v>
      </c>
      <c r="E806" s="9" t="s">
        <v>92</v>
      </c>
      <c r="F806" s="188">
        <v>33696</v>
      </c>
      <c r="G806" s="9" t="s">
        <v>34</v>
      </c>
      <c r="H806" s="9" t="s">
        <v>31</v>
      </c>
      <c r="I806" s="9" t="s">
        <v>157</v>
      </c>
      <c r="J806" s="9" t="s">
        <v>32</v>
      </c>
      <c r="K806" s="9" t="s">
        <v>3955</v>
      </c>
      <c r="L806" s="9" t="s">
        <v>34</v>
      </c>
      <c r="Y806" s="9" t="s">
        <v>4205</v>
      </c>
      <c r="Z806" s="9" t="s">
        <v>4206</v>
      </c>
      <c r="AA806" s="9" t="s">
        <v>4207</v>
      </c>
      <c r="AB806" s="9" t="s">
        <v>1102</v>
      </c>
    </row>
    <row r="807" spans="1:28" ht="17.25" customHeight="1" x14ac:dyDescent="0.2">
      <c r="A807" s="9">
        <v>427349</v>
      </c>
      <c r="B807" s="9" t="s">
        <v>4208</v>
      </c>
      <c r="C807" s="9" t="s">
        <v>285</v>
      </c>
      <c r="D807" s="9" t="s">
        <v>296</v>
      </c>
      <c r="E807" s="9" t="s">
        <v>92</v>
      </c>
      <c r="F807" s="188">
        <v>36162</v>
      </c>
      <c r="G807" s="9" t="s">
        <v>34</v>
      </c>
      <c r="H807" s="9" t="s">
        <v>31</v>
      </c>
      <c r="I807" s="9" t="s">
        <v>157</v>
      </c>
      <c r="J807" s="9" t="s">
        <v>32</v>
      </c>
      <c r="K807" s="9">
        <v>2018</v>
      </c>
      <c r="L807" s="9" t="s">
        <v>46</v>
      </c>
      <c r="Y807" s="9" t="s">
        <v>4209</v>
      </c>
      <c r="Z807" s="9" t="s">
        <v>1112</v>
      </c>
      <c r="AA807" s="9" t="s">
        <v>4210</v>
      </c>
      <c r="AB807" s="9" t="s">
        <v>4211</v>
      </c>
    </row>
    <row r="808" spans="1:28" ht="17.25" customHeight="1" x14ac:dyDescent="0.2">
      <c r="A808" s="9">
        <v>424794</v>
      </c>
      <c r="B808" s="9" t="s">
        <v>4212</v>
      </c>
      <c r="C808" s="9" t="s">
        <v>330</v>
      </c>
      <c r="D808" s="9" t="s">
        <v>290</v>
      </c>
      <c r="E808" s="9" t="s">
        <v>92</v>
      </c>
      <c r="F808" s="188">
        <v>34596</v>
      </c>
      <c r="G808" s="9" t="s">
        <v>338</v>
      </c>
      <c r="H808" s="9" t="s">
        <v>31</v>
      </c>
      <c r="I808" s="9" t="s">
        <v>157</v>
      </c>
      <c r="J808" s="9" t="s">
        <v>29</v>
      </c>
      <c r="K808" s="9">
        <v>2013</v>
      </c>
      <c r="L808" s="9" t="s">
        <v>46</v>
      </c>
      <c r="Y808" s="9" t="s">
        <v>4213</v>
      </c>
      <c r="Z808" s="9" t="s">
        <v>2398</v>
      </c>
      <c r="AA808" s="9" t="s">
        <v>1182</v>
      </c>
      <c r="AB808" s="9" t="s">
        <v>1102</v>
      </c>
    </row>
    <row r="809" spans="1:28" ht="17.25" customHeight="1" x14ac:dyDescent="0.2">
      <c r="A809" s="9">
        <v>421125</v>
      </c>
      <c r="B809" s="9" t="s">
        <v>4214</v>
      </c>
      <c r="C809" s="9" t="s">
        <v>430</v>
      </c>
      <c r="D809" s="9" t="s">
        <v>958</v>
      </c>
      <c r="E809" s="9" t="s">
        <v>93</v>
      </c>
      <c r="F809" s="188">
        <v>35938</v>
      </c>
      <c r="G809" s="9" t="s">
        <v>34</v>
      </c>
      <c r="H809" s="9" t="s">
        <v>31</v>
      </c>
      <c r="I809" s="9" t="s">
        <v>157</v>
      </c>
      <c r="J809" s="9" t="s">
        <v>32</v>
      </c>
      <c r="K809" s="9">
        <v>2016</v>
      </c>
      <c r="L809" s="9" t="s">
        <v>34</v>
      </c>
      <c r="Y809" s="9" t="s">
        <v>4215</v>
      </c>
      <c r="Z809" s="9" t="s">
        <v>1854</v>
      </c>
      <c r="AA809" s="9" t="s">
        <v>4216</v>
      </c>
      <c r="AB809" s="9" t="s">
        <v>1090</v>
      </c>
    </row>
    <row r="810" spans="1:28" ht="17.25" customHeight="1" x14ac:dyDescent="0.2">
      <c r="A810" s="9">
        <v>423041</v>
      </c>
      <c r="B810" s="9" t="s">
        <v>4217</v>
      </c>
      <c r="C810" s="9" t="s">
        <v>347</v>
      </c>
      <c r="D810" s="9" t="s">
        <v>280</v>
      </c>
      <c r="E810" s="9" t="s">
        <v>93</v>
      </c>
      <c r="F810" s="188">
        <v>35842</v>
      </c>
      <c r="G810" s="9" t="s">
        <v>34</v>
      </c>
      <c r="H810" s="9" t="s">
        <v>31</v>
      </c>
      <c r="I810" s="9" t="s">
        <v>157</v>
      </c>
      <c r="J810" s="9" t="s">
        <v>29</v>
      </c>
      <c r="K810" s="9">
        <v>2016</v>
      </c>
      <c r="L810" s="9" t="s">
        <v>34</v>
      </c>
      <c r="Y810" s="9" t="s">
        <v>4218</v>
      </c>
      <c r="Z810" s="9" t="s">
        <v>1530</v>
      </c>
      <c r="AA810" s="9" t="s">
        <v>1138</v>
      </c>
      <c r="AB810" s="9" t="s">
        <v>1090</v>
      </c>
    </row>
    <row r="811" spans="1:28" ht="17.25" customHeight="1" x14ac:dyDescent="0.2">
      <c r="A811" s="9">
        <v>427744</v>
      </c>
      <c r="B811" s="9" t="s">
        <v>4219</v>
      </c>
      <c r="C811" s="9" t="s">
        <v>327</v>
      </c>
      <c r="E811" s="9" t="s">
        <v>93</v>
      </c>
      <c r="H811" s="9" t="s">
        <v>31</v>
      </c>
      <c r="I811" s="9" t="s">
        <v>157</v>
      </c>
      <c r="Y811" s="9" t="s">
        <v>4220</v>
      </c>
      <c r="Z811" s="9" t="s">
        <v>1172</v>
      </c>
      <c r="AA811" s="9" t="s">
        <v>4221</v>
      </c>
      <c r="AB811" s="9" t="s">
        <v>4222</v>
      </c>
    </row>
    <row r="812" spans="1:28" ht="17.25" customHeight="1" x14ac:dyDescent="0.2">
      <c r="A812" s="9">
        <v>426180</v>
      </c>
      <c r="B812" s="9" t="s">
        <v>4223</v>
      </c>
      <c r="C812" s="9" t="s">
        <v>266</v>
      </c>
      <c r="D812" s="9" t="s">
        <v>272</v>
      </c>
      <c r="E812" s="9" t="s">
        <v>93</v>
      </c>
      <c r="F812" s="188">
        <v>36161</v>
      </c>
      <c r="G812" s="9" t="s">
        <v>414</v>
      </c>
      <c r="H812" s="9" t="s">
        <v>31</v>
      </c>
      <c r="I812" s="9" t="s">
        <v>157</v>
      </c>
      <c r="J812" s="9" t="s">
        <v>29</v>
      </c>
      <c r="K812" s="9">
        <v>2017</v>
      </c>
      <c r="L812" s="9" t="s">
        <v>46</v>
      </c>
      <c r="Y812" s="9" t="s">
        <v>4224</v>
      </c>
      <c r="Z812" s="9" t="s">
        <v>1135</v>
      </c>
      <c r="AA812" s="9" t="s">
        <v>1249</v>
      </c>
      <c r="AB812" s="9" t="s">
        <v>4225</v>
      </c>
    </row>
    <row r="813" spans="1:28" ht="17.25" customHeight="1" x14ac:dyDescent="0.2">
      <c r="A813" s="9">
        <v>421129</v>
      </c>
      <c r="B813" s="9" t="s">
        <v>4226</v>
      </c>
      <c r="C813" s="9" t="s">
        <v>971</v>
      </c>
      <c r="D813" s="9" t="s">
        <v>288</v>
      </c>
      <c r="E813" s="9" t="s">
        <v>93</v>
      </c>
      <c r="F813" s="188">
        <v>36161</v>
      </c>
      <c r="G813" s="9" t="s">
        <v>34</v>
      </c>
      <c r="H813" s="9" t="s">
        <v>31</v>
      </c>
      <c r="I813" s="9" t="s">
        <v>157</v>
      </c>
      <c r="J813" s="9" t="s">
        <v>32</v>
      </c>
      <c r="K813" s="9">
        <v>2016</v>
      </c>
      <c r="L813" s="9" t="s">
        <v>34</v>
      </c>
      <c r="Y813" s="9" t="s">
        <v>4227</v>
      </c>
      <c r="Z813" s="9" t="s">
        <v>4228</v>
      </c>
      <c r="AA813" s="9" t="s">
        <v>1136</v>
      </c>
      <c r="AB813" s="9" t="s">
        <v>1120</v>
      </c>
    </row>
    <row r="814" spans="1:28" ht="17.25" customHeight="1" x14ac:dyDescent="0.2">
      <c r="A814" s="9">
        <v>427353</v>
      </c>
      <c r="B814" s="9" t="s">
        <v>4229</v>
      </c>
      <c r="C814" s="9" t="s">
        <v>326</v>
      </c>
      <c r="D814" s="9" t="s">
        <v>392</v>
      </c>
      <c r="E814" s="9" t="s">
        <v>93</v>
      </c>
      <c r="F814" s="188">
        <v>36892</v>
      </c>
      <c r="G814" s="9" t="s">
        <v>34</v>
      </c>
      <c r="H814" s="9" t="s">
        <v>31</v>
      </c>
      <c r="I814" s="9" t="s">
        <v>157</v>
      </c>
      <c r="J814" s="9" t="s">
        <v>32</v>
      </c>
      <c r="K814" s="9">
        <v>2018</v>
      </c>
      <c r="L814" s="9" t="s">
        <v>34</v>
      </c>
      <c r="Y814" s="9" t="s">
        <v>4230</v>
      </c>
      <c r="Z814" s="9" t="s">
        <v>4231</v>
      </c>
      <c r="AA814" s="9" t="s">
        <v>4232</v>
      </c>
      <c r="AB814" s="9" t="s">
        <v>1090</v>
      </c>
    </row>
    <row r="815" spans="1:28" ht="17.25" customHeight="1" x14ac:dyDescent="0.2">
      <c r="A815" s="9">
        <v>426184</v>
      </c>
      <c r="B815" s="9" t="s">
        <v>4233</v>
      </c>
      <c r="C815" s="9" t="s">
        <v>570</v>
      </c>
      <c r="D815" s="9" t="s">
        <v>733</v>
      </c>
      <c r="E815" s="9" t="s">
        <v>93</v>
      </c>
      <c r="F815" s="188">
        <v>35929</v>
      </c>
      <c r="H815" s="9" t="s">
        <v>31</v>
      </c>
      <c r="I815" s="9" t="s">
        <v>157</v>
      </c>
      <c r="J815" s="9" t="s">
        <v>29</v>
      </c>
      <c r="K815" s="9">
        <v>2016</v>
      </c>
      <c r="L815" s="9" t="s">
        <v>34</v>
      </c>
      <c r="Y815" s="9" t="s">
        <v>4234</v>
      </c>
      <c r="Z815" s="9" t="s">
        <v>1334</v>
      </c>
      <c r="AA815" s="9" t="s">
        <v>2081</v>
      </c>
      <c r="AB815" s="9" t="s">
        <v>1102</v>
      </c>
    </row>
    <row r="816" spans="1:28" ht="17.25" customHeight="1" x14ac:dyDescent="0.2">
      <c r="A816" s="9">
        <v>424787</v>
      </c>
      <c r="B816" s="9" t="s">
        <v>4235</v>
      </c>
      <c r="C816" s="9" t="s">
        <v>287</v>
      </c>
      <c r="D816" s="9" t="s">
        <v>4236</v>
      </c>
      <c r="E816" s="9" t="s">
        <v>93</v>
      </c>
      <c r="F816" s="188">
        <v>35796</v>
      </c>
      <c r="G816" s="9" t="s">
        <v>319</v>
      </c>
      <c r="H816" s="9" t="s">
        <v>31</v>
      </c>
      <c r="I816" s="9" t="s">
        <v>157</v>
      </c>
      <c r="J816" s="9" t="s">
        <v>29</v>
      </c>
      <c r="K816" s="9">
        <v>2016</v>
      </c>
      <c r="L816" s="9" t="s">
        <v>46</v>
      </c>
      <c r="Y816" s="9" t="s">
        <v>4237</v>
      </c>
      <c r="Z816" s="9" t="s">
        <v>4238</v>
      </c>
      <c r="AA816" s="9" t="s">
        <v>4239</v>
      </c>
      <c r="AB816" s="9" t="s">
        <v>1090</v>
      </c>
    </row>
    <row r="817" spans="1:28" ht="17.25" customHeight="1" x14ac:dyDescent="0.2">
      <c r="A817" s="9">
        <v>426118</v>
      </c>
      <c r="B817" s="9" t="s">
        <v>4240</v>
      </c>
      <c r="C817" s="9" t="s">
        <v>285</v>
      </c>
      <c r="D817" s="9" t="s">
        <v>843</v>
      </c>
      <c r="E817" s="9" t="s">
        <v>93</v>
      </c>
      <c r="F817" s="188">
        <v>36344</v>
      </c>
      <c r="G817" s="9" t="s">
        <v>4241</v>
      </c>
      <c r="H817" s="9" t="s">
        <v>31</v>
      </c>
      <c r="I817" s="9" t="s">
        <v>157</v>
      </c>
      <c r="J817" s="9" t="s">
        <v>29</v>
      </c>
      <c r="K817" s="9">
        <v>2017</v>
      </c>
      <c r="L817" s="9" t="s">
        <v>89</v>
      </c>
      <c r="Y817" s="9" t="s">
        <v>4242</v>
      </c>
      <c r="Z817" s="9" t="s">
        <v>1222</v>
      </c>
      <c r="AA817" s="9" t="s">
        <v>4243</v>
      </c>
      <c r="AB817" s="9" t="s">
        <v>1120</v>
      </c>
    </row>
    <row r="818" spans="1:28" ht="17.25" customHeight="1" x14ac:dyDescent="0.2">
      <c r="A818" s="9">
        <v>424822</v>
      </c>
      <c r="B818" s="9" t="s">
        <v>4244</v>
      </c>
      <c r="C818" s="9" t="s">
        <v>326</v>
      </c>
      <c r="D818" s="9" t="s">
        <v>4245</v>
      </c>
      <c r="E818" s="9" t="s">
        <v>93</v>
      </c>
      <c r="F818" s="188">
        <v>36188</v>
      </c>
      <c r="G818" s="9" t="s">
        <v>674</v>
      </c>
      <c r="H818" s="9" t="s">
        <v>31</v>
      </c>
      <c r="I818" s="9" t="s">
        <v>157</v>
      </c>
      <c r="J818" s="9" t="s">
        <v>29</v>
      </c>
      <c r="K818" s="9">
        <v>2015</v>
      </c>
      <c r="L818" s="9" t="s">
        <v>674</v>
      </c>
      <c r="Y818" s="9" t="s">
        <v>4246</v>
      </c>
      <c r="Z818" s="9" t="s">
        <v>1278</v>
      </c>
      <c r="AA818" s="9" t="s">
        <v>4247</v>
      </c>
      <c r="AB818" s="9" t="s">
        <v>1125</v>
      </c>
    </row>
    <row r="819" spans="1:28" ht="17.25" customHeight="1" x14ac:dyDescent="0.2">
      <c r="A819" s="9">
        <v>423077</v>
      </c>
      <c r="B819" s="9" t="s">
        <v>4248</v>
      </c>
      <c r="C819" s="9" t="s">
        <v>415</v>
      </c>
      <c r="D819" s="9" t="s">
        <v>463</v>
      </c>
      <c r="E819" s="9" t="s">
        <v>93</v>
      </c>
      <c r="F819" s="188">
        <v>35796</v>
      </c>
      <c r="G819" s="9" t="s">
        <v>301</v>
      </c>
      <c r="H819" s="9" t="s">
        <v>31</v>
      </c>
      <c r="I819" s="9" t="s">
        <v>157</v>
      </c>
      <c r="J819" s="9" t="s">
        <v>32</v>
      </c>
      <c r="K819" s="9">
        <v>2017</v>
      </c>
      <c r="L819" s="9" t="s">
        <v>46</v>
      </c>
      <c r="Y819" s="9" t="s">
        <v>4249</v>
      </c>
      <c r="Z819" s="9" t="s">
        <v>4250</v>
      </c>
      <c r="AA819" s="9" t="s">
        <v>1253</v>
      </c>
      <c r="AB819" s="9" t="s">
        <v>1120</v>
      </c>
    </row>
    <row r="820" spans="1:28" ht="17.25" customHeight="1" x14ac:dyDescent="0.2">
      <c r="A820" s="9">
        <v>427369</v>
      </c>
      <c r="B820" s="9" t="s">
        <v>4251</v>
      </c>
      <c r="C820" s="9" t="s">
        <v>703</v>
      </c>
      <c r="D820" s="9" t="s">
        <v>488</v>
      </c>
      <c r="E820" s="9" t="s">
        <v>93</v>
      </c>
      <c r="F820" s="188" t="s">
        <v>4252</v>
      </c>
      <c r="G820" s="9" t="s">
        <v>34</v>
      </c>
      <c r="H820" s="9" t="s">
        <v>31</v>
      </c>
      <c r="I820" s="9" t="s">
        <v>157</v>
      </c>
      <c r="J820" s="9" t="s">
        <v>32</v>
      </c>
      <c r="K820" s="9">
        <v>2018</v>
      </c>
      <c r="L820" s="9" t="s">
        <v>34</v>
      </c>
      <c r="Y820" s="9" t="s">
        <v>4253</v>
      </c>
      <c r="Z820" s="9" t="s">
        <v>4254</v>
      </c>
      <c r="AA820" s="9" t="s">
        <v>1173</v>
      </c>
      <c r="AB820" s="9" t="s">
        <v>1111</v>
      </c>
    </row>
    <row r="821" spans="1:28" ht="17.25" customHeight="1" x14ac:dyDescent="0.2">
      <c r="A821" s="9">
        <v>426212</v>
      </c>
      <c r="B821" s="9" t="s">
        <v>4255</v>
      </c>
      <c r="C821" s="9" t="s">
        <v>406</v>
      </c>
      <c r="D821" s="9" t="s">
        <v>4256</v>
      </c>
      <c r="E821" s="9" t="s">
        <v>93</v>
      </c>
      <c r="F821" s="188">
        <v>36161</v>
      </c>
      <c r="H821" s="9" t="s">
        <v>31</v>
      </c>
      <c r="I821" s="9" t="s">
        <v>157</v>
      </c>
      <c r="J821" s="9" t="s">
        <v>32</v>
      </c>
      <c r="K821" s="9">
        <v>2017</v>
      </c>
      <c r="L821" s="9" t="s">
        <v>34</v>
      </c>
      <c r="Y821" s="9" t="s">
        <v>4257</v>
      </c>
      <c r="Z821" s="9" t="s">
        <v>1349</v>
      </c>
      <c r="AA821" s="9" t="s">
        <v>1328</v>
      </c>
      <c r="AB821" s="9" t="s">
        <v>4258</v>
      </c>
    </row>
    <row r="822" spans="1:28" ht="17.25" customHeight="1" x14ac:dyDescent="0.2">
      <c r="A822" s="9">
        <v>421177</v>
      </c>
      <c r="B822" s="9" t="s">
        <v>4259</v>
      </c>
      <c r="C822" s="9" t="s">
        <v>503</v>
      </c>
      <c r="D822" s="9" t="s">
        <v>666</v>
      </c>
      <c r="E822" s="9" t="s">
        <v>93</v>
      </c>
      <c r="F822" s="188">
        <v>35323</v>
      </c>
      <c r="G822" s="9" t="s">
        <v>34</v>
      </c>
      <c r="H822" s="9" t="s">
        <v>35</v>
      </c>
      <c r="I822" s="9" t="s">
        <v>157</v>
      </c>
      <c r="J822" s="9" t="s">
        <v>29</v>
      </c>
      <c r="K822" s="9">
        <v>2014</v>
      </c>
      <c r="L822" s="9" t="s">
        <v>34</v>
      </c>
      <c r="Y822" s="9" t="s">
        <v>4260</v>
      </c>
      <c r="Z822" s="9" t="s">
        <v>1403</v>
      </c>
      <c r="AA822" s="9" t="s">
        <v>4261</v>
      </c>
      <c r="AB822" s="9" t="s">
        <v>1120</v>
      </c>
    </row>
    <row r="823" spans="1:28" ht="17.25" customHeight="1" x14ac:dyDescent="0.2">
      <c r="A823" s="9">
        <v>427371</v>
      </c>
      <c r="B823" s="9" t="s">
        <v>4262</v>
      </c>
      <c r="C823" s="9" t="s">
        <v>652</v>
      </c>
      <c r="D823" s="9" t="s">
        <v>290</v>
      </c>
      <c r="E823" s="9" t="s">
        <v>93</v>
      </c>
      <c r="F823" s="188">
        <v>37226</v>
      </c>
      <c r="G823" s="9" t="s">
        <v>34</v>
      </c>
      <c r="H823" s="9" t="s">
        <v>31</v>
      </c>
      <c r="I823" s="9" t="s">
        <v>157</v>
      </c>
      <c r="J823" s="9" t="s">
        <v>32</v>
      </c>
      <c r="K823" s="9">
        <v>2018</v>
      </c>
      <c r="L823" s="9" t="s">
        <v>34</v>
      </c>
      <c r="Y823" s="9" t="s">
        <v>4263</v>
      </c>
      <c r="Z823" s="9" t="s">
        <v>4264</v>
      </c>
      <c r="AA823" s="9" t="s">
        <v>1654</v>
      </c>
      <c r="AB823" s="9" t="s">
        <v>1090</v>
      </c>
    </row>
    <row r="824" spans="1:28" ht="17.25" customHeight="1" x14ac:dyDescent="0.2">
      <c r="A824" s="9">
        <v>427370</v>
      </c>
      <c r="B824" s="9" t="s">
        <v>4265</v>
      </c>
      <c r="C824" s="9" t="s">
        <v>362</v>
      </c>
      <c r="D824" s="9" t="s">
        <v>4266</v>
      </c>
      <c r="E824" s="9" t="s">
        <v>93</v>
      </c>
      <c r="F824" s="188">
        <v>35405</v>
      </c>
      <c r="G824" s="9" t="s">
        <v>34</v>
      </c>
      <c r="H824" s="9" t="s">
        <v>31</v>
      </c>
      <c r="I824" s="9" t="s">
        <v>157</v>
      </c>
      <c r="J824" s="9" t="s">
        <v>29</v>
      </c>
      <c r="K824" s="9">
        <v>2014</v>
      </c>
      <c r="L824" s="9" t="s">
        <v>63</v>
      </c>
      <c r="N824" s="9">
        <v>936</v>
      </c>
      <c r="O824" s="188">
        <v>44599.437465277777</v>
      </c>
      <c r="P824" s="9">
        <v>14000</v>
      </c>
      <c r="Y824" s="9" t="s">
        <v>4267</v>
      </c>
      <c r="Z824" s="9" t="s">
        <v>4268</v>
      </c>
      <c r="AA824" s="9" t="s">
        <v>4269</v>
      </c>
      <c r="AB824" s="9" t="s">
        <v>1090</v>
      </c>
    </row>
    <row r="825" spans="1:28" ht="17.25" customHeight="1" x14ac:dyDescent="0.2">
      <c r="A825" s="9">
        <v>419548</v>
      </c>
      <c r="B825" s="9" t="s">
        <v>4270</v>
      </c>
      <c r="C825" s="9" t="s">
        <v>313</v>
      </c>
      <c r="D825" s="9" t="s">
        <v>4271</v>
      </c>
      <c r="E825" s="9" t="s">
        <v>93</v>
      </c>
      <c r="F825" s="188">
        <v>35431</v>
      </c>
      <c r="G825" s="9" t="s">
        <v>34</v>
      </c>
      <c r="H825" s="9" t="s">
        <v>31</v>
      </c>
      <c r="I825" s="9" t="s">
        <v>157</v>
      </c>
      <c r="J825" s="9" t="s">
        <v>32</v>
      </c>
      <c r="K825" s="9">
        <v>2015</v>
      </c>
      <c r="L825" s="9" t="s">
        <v>34</v>
      </c>
      <c r="Y825" s="9" t="s">
        <v>4272</v>
      </c>
      <c r="Z825" s="9" t="s">
        <v>4273</v>
      </c>
      <c r="AA825" s="9" t="s">
        <v>4274</v>
      </c>
      <c r="AB825" s="9" t="s">
        <v>1098</v>
      </c>
    </row>
    <row r="826" spans="1:28" ht="17.25" customHeight="1" x14ac:dyDescent="0.2">
      <c r="A826" s="9">
        <v>427317</v>
      </c>
      <c r="B826" s="9" t="s">
        <v>4275</v>
      </c>
      <c r="C826" s="9" t="s">
        <v>561</v>
      </c>
      <c r="D826" s="9" t="s">
        <v>530</v>
      </c>
      <c r="E826" s="9" t="s">
        <v>283</v>
      </c>
      <c r="F826" s="188">
        <v>34828</v>
      </c>
      <c r="G826" s="9" t="s">
        <v>34</v>
      </c>
      <c r="H826" s="9" t="s">
        <v>31</v>
      </c>
      <c r="I826" s="9" t="s">
        <v>157</v>
      </c>
      <c r="J826" s="9" t="s">
        <v>29</v>
      </c>
      <c r="K826" s="9">
        <v>2013</v>
      </c>
      <c r="L826" s="9" t="s">
        <v>46</v>
      </c>
      <c r="Y826" s="9" t="s">
        <v>4276</v>
      </c>
      <c r="Z826" s="9" t="s">
        <v>4277</v>
      </c>
      <c r="AA826" s="9" t="s">
        <v>4278</v>
      </c>
      <c r="AB826" s="9" t="s">
        <v>1090</v>
      </c>
    </row>
    <row r="827" spans="1:28" ht="17.25" customHeight="1" x14ac:dyDescent="0.2">
      <c r="A827" s="9">
        <v>422982</v>
      </c>
      <c r="B827" s="9" t="s">
        <v>4279</v>
      </c>
      <c r="C827" s="9" t="s">
        <v>1023</v>
      </c>
      <c r="D827" s="9" t="s">
        <v>4280</v>
      </c>
      <c r="E827" s="9" t="s">
        <v>93</v>
      </c>
      <c r="F827" s="188">
        <v>36304</v>
      </c>
      <c r="G827" s="9" t="s">
        <v>34</v>
      </c>
      <c r="H827" s="9" t="s">
        <v>31</v>
      </c>
      <c r="I827" s="9" t="s">
        <v>157</v>
      </c>
      <c r="J827" s="9" t="s">
        <v>32</v>
      </c>
      <c r="K827" s="9">
        <v>2017</v>
      </c>
      <c r="L827" s="9" t="s">
        <v>34</v>
      </c>
      <c r="Y827" s="9" t="s">
        <v>4281</v>
      </c>
      <c r="Z827" s="9" t="s">
        <v>4282</v>
      </c>
      <c r="AA827" s="9" t="s">
        <v>4283</v>
      </c>
      <c r="AB827" s="9" t="s">
        <v>1090</v>
      </c>
    </row>
    <row r="828" spans="1:28" ht="17.25" customHeight="1" x14ac:dyDescent="0.2">
      <c r="A828" s="9">
        <v>427319</v>
      </c>
      <c r="B828" s="9" t="s">
        <v>4284</v>
      </c>
      <c r="C828" s="9" t="s">
        <v>278</v>
      </c>
      <c r="D828" s="9" t="s">
        <v>571</v>
      </c>
      <c r="E828" s="9" t="s">
        <v>93</v>
      </c>
      <c r="F828" s="188">
        <v>36369</v>
      </c>
      <c r="G828" s="9" t="s">
        <v>34</v>
      </c>
      <c r="H828" s="9" t="s">
        <v>31</v>
      </c>
      <c r="I828" s="9" t="s">
        <v>157</v>
      </c>
      <c r="J828" s="9" t="s">
        <v>32</v>
      </c>
      <c r="K828" s="9">
        <v>2018</v>
      </c>
      <c r="L828" s="9" t="s">
        <v>34</v>
      </c>
      <c r="Y828" s="9" t="s">
        <v>4285</v>
      </c>
      <c r="Z828" s="9" t="s">
        <v>4286</v>
      </c>
      <c r="AA828" s="9" t="s">
        <v>3362</v>
      </c>
      <c r="AB828" s="9" t="s">
        <v>1090</v>
      </c>
    </row>
    <row r="829" spans="1:28" ht="17.25" customHeight="1" x14ac:dyDescent="0.2">
      <c r="A829" s="9">
        <v>426121</v>
      </c>
      <c r="B829" s="9" t="s">
        <v>4287</v>
      </c>
      <c r="C829" s="9" t="s">
        <v>327</v>
      </c>
      <c r="D829" s="9" t="s">
        <v>407</v>
      </c>
      <c r="E829" s="9" t="s">
        <v>93</v>
      </c>
      <c r="F829" s="188">
        <v>36064</v>
      </c>
      <c r="G829" s="9" t="s">
        <v>34</v>
      </c>
      <c r="H829" s="9" t="s">
        <v>31</v>
      </c>
      <c r="I829" s="9" t="s">
        <v>157</v>
      </c>
      <c r="J829" s="9" t="s">
        <v>29</v>
      </c>
      <c r="K829" s="9">
        <v>2016</v>
      </c>
      <c r="L829" s="9" t="s">
        <v>89</v>
      </c>
      <c r="Y829" s="9" t="s">
        <v>4288</v>
      </c>
      <c r="Z829" s="9" t="s">
        <v>1221</v>
      </c>
      <c r="AA829" s="9" t="s">
        <v>4289</v>
      </c>
      <c r="AB829" s="9" t="s">
        <v>1102</v>
      </c>
    </row>
    <row r="830" spans="1:28" ht="17.25" customHeight="1" x14ac:dyDescent="0.2">
      <c r="A830" s="9">
        <v>427318</v>
      </c>
      <c r="B830" s="9" t="s">
        <v>4290</v>
      </c>
      <c r="C830" s="9" t="s">
        <v>278</v>
      </c>
      <c r="D830" s="9" t="s">
        <v>365</v>
      </c>
      <c r="E830" s="9" t="s">
        <v>93</v>
      </c>
      <c r="F830" s="188">
        <v>35065</v>
      </c>
      <c r="H830" s="9" t="s">
        <v>31</v>
      </c>
      <c r="I830" s="9" t="s">
        <v>157</v>
      </c>
      <c r="J830" s="9" t="s">
        <v>29</v>
      </c>
      <c r="K830" s="9">
        <v>2013</v>
      </c>
      <c r="L830" s="9" t="s">
        <v>34</v>
      </c>
      <c r="Y830" s="9" t="s">
        <v>4291</v>
      </c>
      <c r="Z830" s="9" t="s">
        <v>3158</v>
      </c>
      <c r="AA830" s="9" t="s">
        <v>1248</v>
      </c>
      <c r="AB830" s="9" t="s">
        <v>1102</v>
      </c>
    </row>
    <row r="831" spans="1:28" ht="17.25" customHeight="1" x14ac:dyDescent="0.2">
      <c r="A831" s="9">
        <v>427329</v>
      </c>
      <c r="B831" s="9" t="s">
        <v>4292</v>
      </c>
      <c r="C831" s="9" t="s">
        <v>382</v>
      </c>
      <c r="D831" s="9" t="s">
        <v>282</v>
      </c>
      <c r="E831" s="9" t="s">
        <v>93</v>
      </c>
      <c r="F831" s="188">
        <v>36892</v>
      </c>
      <c r="G831" s="9" t="s">
        <v>268</v>
      </c>
      <c r="H831" s="9" t="s">
        <v>31</v>
      </c>
      <c r="I831" s="9" t="s">
        <v>157</v>
      </c>
      <c r="J831" s="9" t="s">
        <v>32</v>
      </c>
      <c r="K831" s="9">
        <v>2018</v>
      </c>
      <c r="L831" s="9" t="s">
        <v>46</v>
      </c>
      <c r="Y831" s="9" t="s">
        <v>4293</v>
      </c>
      <c r="Z831" s="9" t="s">
        <v>4294</v>
      </c>
      <c r="AA831" s="9" t="s">
        <v>3173</v>
      </c>
      <c r="AB831" s="9" t="s">
        <v>1090</v>
      </c>
    </row>
    <row r="832" spans="1:28" ht="17.25" customHeight="1" x14ac:dyDescent="0.2">
      <c r="A832" s="9">
        <v>424744</v>
      </c>
      <c r="B832" s="9" t="s">
        <v>4295</v>
      </c>
      <c r="C832" s="9" t="s">
        <v>303</v>
      </c>
      <c r="D832" s="9" t="s">
        <v>361</v>
      </c>
      <c r="E832" s="9" t="s">
        <v>92</v>
      </c>
      <c r="F832" s="188">
        <v>36105</v>
      </c>
      <c r="G832" s="9" t="s">
        <v>374</v>
      </c>
      <c r="H832" s="9" t="s">
        <v>31</v>
      </c>
      <c r="I832" s="9" t="s">
        <v>157</v>
      </c>
      <c r="J832" s="9" t="s">
        <v>29</v>
      </c>
      <c r="K832" s="9">
        <v>2016</v>
      </c>
      <c r="L832" s="9" t="s">
        <v>46</v>
      </c>
      <c r="Y832" s="9" t="s">
        <v>4296</v>
      </c>
      <c r="Z832" s="9" t="s">
        <v>4297</v>
      </c>
      <c r="AA832" s="9" t="s">
        <v>1177</v>
      </c>
      <c r="AB832" s="9" t="s">
        <v>1102</v>
      </c>
    </row>
    <row r="833" spans="1:28" ht="17.25" customHeight="1" x14ac:dyDescent="0.2">
      <c r="A833" s="9">
        <v>421067</v>
      </c>
      <c r="B833" s="9" t="s">
        <v>4298</v>
      </c>
      <c r="C833" s="9" t="s">
        <v>3862</v>
      </c>
      <c r="D833" s="9" t="s">
        <v>293</v>
      </c>
      <c r="E833" s="9" t="s">
        <v>93</v>
      </c>
      <c r="F833" s="188">
        <v>35916</v>
      </c>
      <c r="G833" s="9" t="s">
        <v>34</v>
      </c>
      <c r="H833" s="9" t="s">
        <v>31</v>
      </c>
      <c r="I833" s="9" t="s">
        <v>157</v>
      </c>
      <c r="J833" s="9" t="s">
        <v>32</v>
      </c>
      <c r="K833" s="9">
        <v>2016</v>
      </c>
      <c r="L833" s="9" t="s">
        <v>34</v>
      </c>
      <c r="Y833" s="9" t="s">
        <v>4299</v>
      </c>
      <c r="Z833" s="9" t="s">
        <v>4300</v>
      </c>
      <c r="AA833" s="9" t="s">
        <v>4301</v>
      </c>
      <c r="AB833" s="9" t="s">
        <v>1090</v>
      </c>
    </row>
    <row r="834" spans="1:28" ht="17.25" customHeight="1" x14ac:dyDescent="0.2">
      <c r="A834" s="9">
        <v>424743</v>
      </c>
      <c r="B834" s="9" t="s">
        <v>4302</v>
      </c>
      <c r="C834" s="9" t="s">
        <v>3534</v>
      </c>
      <c r="D834" s="9" t="s">
        <v>4303</v>
      </c>
      <c r="E834" s="9" t="s">
        <v>92</v>
      </c>
      <c r="F834" s="188">
        <v>34884</v>
      </c>
      <c r="G834" s="9" t="s">
        <v>34</v>
      </c>
      <c r="H834" s="9" t="s">
        <v>31</v>
      </c>
      <c r="I834" s="9" t="s">
        <v>157</v>
      </c>
      <c r="J834" s="9" t="s">
        <v>32</v>
      </c>
      <c r="K834" s="9">
        <v>2016</v>
      </c>
      <c r="L834" s="9" t="s">
        <v>34</v>
      </c>
      <c r="Y834" s="9" t="s">
        <v>4304</v>
      </c>
      <c r="Z834" s="9" t="s">
        <v>4305</v>
      </c>
      <c r="AA834" s="9" t="s">
        <v>4306</v>
      </c>
      <c r="AB834" s="9" t="s">
        <v>1102</v>
      </c>
    </row>
    <row r="835" spans="1:28" ht="17.25" customHeight="1" x14ac:dyDescent="0.2">
      <c r="A835" s="9">
        <v>426134</v>
      </c>
      <c r="B835" s="9" t="s">
        <v>4307</v>
      </c>
      <c r="C835" s="9" t="s">
        <v>391</v>
      </c>
      <c r="D835" s="9" t="s">
        <v>585</v>
      </c>
      <c r="E835" s="9" t="s">
        <v>93</v>
      </c>
      <c r="F835" s="188">
        <v>35671</v>
      </c>
      <c r="G835" s="9" t="s">
        <v>34</v>
      </c>
      <c r="H835" s="9" t="s">
        <v>31</v>
      </c>
      <c r="I835" s="9" t="s">
        <v>157</v>
      </c>
      <c r="J835" s="9" t="s">
        <v>32</v>
      </c>
      <c r="K835" s="9">
        <v>2017</v>
      </c>
      <c r="L835" s="9" t="s">
        <v>34</v>
      </c>
      <c r="Y835" s="9" t="s">
        <v>4308</v>
      </c>
      <c r="Z835" s="9" t="s">
        <v>1110</v>
      </c>
      <c r="AA835" s="9" t="s">
        <v>2577</v>
      </c>
      <c r="AB835" s="9" t="s">
        <v>1098</v>
      </c>
    </row>
    <row r="836" spans="1:28" ht="17.25" customHeight="1" x14ac:dyDescent="0.2">
      <c r="A836" s="9">
        <v>426140</v>
      </c>
      <c r="B836" s="9" t="s">
        <v>4309</v>
      </c>
      <c r="C836" s="9" t="s">
        <v>385</v>
      </c>
      <c r="D836" s="9" t="s">
        <v>567</v>
      </c>
      <c r="E836" s="9" t="s">
        <v>92</v>
      </c>
      <c r="F836" s="188">
        <v>36318</v>
      </c>
      <c r="G836" s="9" t="s">
        <v>34</v>
      </c>
      <c r="H836" s="9" t="s">
        <v>31</v>
      </c>
      <c r="I836" s="9" t="s">
        <v>157</v>
      </c>
      <c r="J836" s="9" t="s">
        <v>29</v>
      </c>
      <c r="K836" s="9">
        <v>2017</v>
      </c>
      <c r="L836" s="9" t="s">
        <v>34</v>
      </c>
      <c r="Y836" s="9" t="s">
        <v>4310</v>
      </c>
      <c r="Z836" s="9" t="s">
        <v>4311</v>
      </c>
      <c r="AA836" s="9" t="s">
        <v>4312</v>
      </c>
      <c r="AB836" s="9" t="s">
        <v>1090</v>
      </c>
    </row>
    <row r="837" spans="1:28" ht="17.25" customHeight="1" x14ac:dyDescent="0.2">
      <c r="A837" s="9">
        <v>426190</v>
      </c>
      <c r="B837" s="9" t="s">
        <v>4313</v>
      </c>
      <c r="C837" s="9" t="s">
        <v>854</v>
      </c>
      <c r="D837" s="9" t="s">
        <v>899</v>
      </c>
      <c r="E837" s="9" t="s">
        <v>93</v>
      </c>
      <c r="F837" s="188">
        <v>31050</v>
      </c>
      <c r="H837" s="9" t="s">
        <v>31</v>
      </c>
      <c r="I837" s="9" t="s">
        <v>157</v>
      </c>
      <c r="J837" s="9" t="s">
        <v>32</v>
      </c>
      <c r="K837" s="9">
        <v>2003</v>
      </c>
      <c r="L837" s="9" t="s">
        <v>46</v>
      </c>
      <c r="Y837" s="9" t="s">
        <v>4314</v>
      </c>
      <c r="Z837" s="9" t="s">
        <v>4315</v>
      </c>
      <c r="AA837" s="9" t="s">
        <v>4316</v>
      </c>
      <c r="AB837" s="9" t="s">
        <v>4317</v>
      </c>
    </row>
    <row r="838" spans="1:28" ht="17.25" customHeight="1" x14ac:dyDescent="0.2">
      <c r="A838" s="9">
        <v>427362</v>
      </c>
      <c r="B838" s="9" t="s">
        <v>4318</v>
      </c>
      <c r="C838" s="9" t="s">
        <v>4319</v>
      </c>
      <c r="D838" s="9" t="s">
        <v>618</v>
      </c>
      <c r="E838" s="9" t="s">
        <v>93</v>
      </c>
      <c r="F838" s="188">
        <v>36728</v>
      </c>
      <c r="G838" s="9" t="s">
        <v>34</v>
      </c>
      <c r="H838" s="9" t="s">
        <v>31</v>
      </c>
      <c r="I838" s="9" t="s">
        <v>157</v>
      </c>
      <c r="J838" s="9" t="s">
        <v>29</v>
      </c>
      <c r="K838" s="9">
        <v>2018</v>
      </c>
      <c r="L838" s="9" t="s">
        <v>34</v>
      </c>
      <c r="Y838" s="9" t="s">
        <v>4320</v>
      </c>
      <c r="Z838" s="9" t="s">
        <v>4321</v>
      </c>
      <c r="AA838" s="9" t="s">
        <v>4322</v>
      </c>
      <c r="AB838" s="9" t="s">
        <v>1120</v>
      </c>
    </row>
    <row r="839" spans="1:28" ht="17.25" customHeight="1" x14ac:dyDescent="0.2">
      <c r="A839" s="9">
        <v>427363</v>
      </c>
      <c r="B839" s="9" t="s">
        <v>4323</v>
      </c>
      <c r="C839" s="9" t="s">
        <v>466</v>
      </c>
      <c r="D839" s="9" t="s">
        <v>288</v>
      </c>
      <c r="E839" s="9" t="s">
        <v>93</v>
      </c>
      <c r="F839" s="188">
        <v>36892</v>
      </c>
      <c r="G839" s="9" t="s">
        <v>34</v>
      </c>
      <c r="H839" s="9" t="s">
        <v>31</v>
      </c>
      <c r="I839" s="9" t="s">
        <v>157</v>
      </c>
      <c r="J839" s="9" t="s">
        <v>29</v>
      </c>
      <c r="K839" s="9">
        <v>2018</v>
      </c>
      <c r="L839" s="9" t="s">
        <v>34</v>
      </c>
      <c r="Y839" s="9" t="s">
        <v>4324</v>
      </c>
      <c r="Z839" s="9" t="s">
        <v>3552</v>
      </c>
      <c r="AA839" s="9" t="s">
        <v>1154</v>
      </c>
      <c r="AB839" s="9" t="s">
        <v>1098</v>
      </c>
    </row>
    <row r="840" spans="1:28" ht="17.25" customHeight="1" x14ac:dyDescent="0.2">
      <c r="A840" s="9">
        <v>427360</v>
      </c>
      <c r="B840" s="9" t="s">
        <v>4325</v>
      </c>
      <c r="C840" s="9" t="s">
        <v>677</v>
      </c>
      <c r="D840" s="9" t="s">
        <v>4326</v>
      </c>
      <c r="E840" s="9" t="s">
        <v>93</v>
      </c>
      <c r="F840" s="188">
        <v>36774</v>
      </c>
      <c r="G840" s="9" t="s">
        <v>301</v>
      </c>
      <c r="H840" s="9" t="s">
        <v>44</v>
      </c>
      <c r="I840" s="9" t="s">
        <v>157</v>
      </c>
      <c r="J840" s="9" t="s">
        <v>29</v>
      </c>
      <c r="K840" s="9">
        <v>2018</v>
      </c>
      <c r="L840" s="9" t="s">
        <v>46</v>
      </c>
      <c r="Y840" s="9" t="s">
        <v>4327</v>
      </c>
      <c r="Z840" s="9" t="s">
        <v>4328</v>
      </c>
      <c r="AA840" s="9" t="s">
        <v>2973</v>
      </c>
      <c r="AB840" s="9" t="s">
        <v>1120</v>
      </c>
    </row>
    <row r="841" spans="1:28" ht="17.25" customHeight="1" x14ac:dyDescent="0.2">
      <c r="A841" s="9">
        <v>427359</v>
      </c>
      <c r="B841" s="9" t="s">
        <v>4329</v>
      </c>
      <c r="C841" s="9" t="s">
        <v>651</v>
      </c>
      <c r="D841" s="9" t="s">
        <v>475</v>
      </c>
      <c r="E841" s="9" t="s">
        <v>93</v>
      </c>
      <c r="F841" s="188">
        <v>36206</v>
      </c>
      <c r="G841" s="9" t="s">
        <v>273</v>
      </c>
      <c r="H841" s="9" t="s">
        <v>31</v>
      </c>
      <c r="I841" s="9" t="s">
        <v>157</v>
      </c>
      <c r="J841" s="9" t="s">
        <v>32</v>
      </c>
      <c r="K841" s="9">
        <v>2018</v>
      </c>
      <c r="L841" s="9" t="s">
        <v>34</v>
      </c>
      <c r="Y841" s="9" t="s">
        <v>4330</v>
      </c>
      <c r="Z841" s="9" t="s">
        <v>4331</v>
      </c>
      <c r="AA841" s="9" t="s">
        <v>2470</v>
      </c>
      <c r="AB841" s="9" t="s">
        <v>1098</v>
      </c>
    </row>
    <row r="842" spans="1:28" ht="17.25" customHeight="1" x14ac:dyDescent="0.2">
      <c r="A842" s="9">
        <v>426204</v>
      </c>
      <c r="B842" s="9" t="s">
        <v>4332</v>
      </c>
      <c r="C842" s="9" t="s">
        <v>569</v>
      </c>
      <c r="D842" s="9" t="s">
        <v>764</v>
      </c>
      <c r="E842" s="9" t="s">
        <v>93</v>
      </c>
      <c r="F842" s="188">
        <v>35796</v>
      </c>
      <c r="G842" s="9" t="s">
        <v>928</v>
      </c>
      <c r="H842" s="9" t="s">
        <v>31</v>
      </c>
      <c r="I842" s="9" t="s">
        <v>157</v>
      </c>
      <c r="J842" s="9" t="s">
        <v>29</v>
      </c>
      <c r="K842" s="9">
        <v>2016</v>
      </c>
      <c r="L842" s="9" t="s">
        <v>89</v>
      </c>
      <c r="Y842" s="9" t="s">
        <v>4333</v>
      </c>
      <c r="Z842" s="9" t="s">
        <v>4334</v>
      </c>
      <c r="AA842" s="9" t="s">
        <v>4335</v>
      </c>
      <c r="AB842" s="9" t="s">
        <v>1120</v>
      </c>
    </row>
    <row r="843" spans="1:28" ht="17.25" customHeight="1" x14ac:dyDescent="0.2">
      <c r="A843" s="9">
        <v>427364</v>
      </c>
      <c r="B843" s="9" t="s">
        <v>4336</v>
      </c>
      <c r="C843" s="9" t="s">
        <v>326</v>
      </c>
      <c r="D843" s="9" t="s">
        <v>956</v>
      </c>
      <c r="E843" s="9" t="s">
        <v>93</v>
      </c>
      <c r="F843" s="188">
        <v>35844</v>
      </c>
      <c r="G843" s="9" t="s">
        <v>34</v>
      </c>
      <c r="H843" s="9" t="s">
        <v>31</v>
      </c>
      <c r="I843" s="9" t="s">
        <v>157</v>
      </c>
      <c r="J843" s="9" t="s">
        <v>29</v>
      </c>
      <c r="K843" s="9">
        <v>2017</v>
      </c>
      <c r="L843" s="9" t="s">
        <v>89</v>
      </c>
      <c r="Y843" s="9" t="s">
        <v>4337</v>
      </c>
      <c r="Z843" s="9" t="s">
        <v>4231</v>
      </c>
      <c r="AA843" s="9" t="s">
        <v>1107</v>
      </c>
      <c r="AB843" s="9" t="s">
        <v>1159</v>
      </c>
    </row>
    <row r="844" spans="1:28" ht="17.25" customHeight="1" x14ac:dyDescent="0.2">
      <c r="A844" s="9">
        <v>424752</v>
      </c>
      <c r="B844" s="9" t="s">
        <v>4338</v>
      </c>
      <c r="C844" s="9" t="s">
        <v>491</v>
      </c>
      <c r="D844" s="9" t="s">
        <v>574</v>
      </c>
      <c r="E844" s="9" t="s">
        <v>92</v>
      </c>
      <c r="F844" s="188">
        <v>30615</v>
      </c>
      <c r="G844" s="9" t="s">
        <v>480</v>
      </c>
      <c r="H844" s="9" t="s">
        <v>35</v>
      </c>
      <c r="I844" s="9" t="s">
        <v>157</v>
      </c>
      <c r="J844" s="9" t="s">
        <v>32</v>
      </c>
      <c r="K844" s="9">
        <v>2001</v>
      </c>
      <c r="L844" s="9" t="s">
        <v>46</v>
      </c>
      <c r="Y844" s="9" t="s">
        <v>4339</v>
      </c>
      <c r="Z844" s="9" t="s">
        <v>4340</v>
      </c>
      <c r="AA844" s="9" t="s">
        <v>4341</v>
      </c>
      <c r="AB844" s="9" t="s">
        <v>2502</v>
      </c>
    </row>
    <row r="845" spans="1:28" ht="17.25" customHeight="1" x14ac:dyDescent="0.2">
      <c r="A845" s="9">
        <v>426201</v>
      </c>
      <c r="B845" s="9" t="s">
        <v>4342</v>
      </c>
      <c r="C845" s="9" t="s">
        <v>1076</v>
      </c>
      <c r="D845" s="9" t="s">
        <v>4343</v>
      </c>
      <c r="E845" s="9" t="s">
        <v>93</v>
      </c>
      <c r="F845" s="188">
        <v>34335</v>
      </c>
      <c r="G845" s="9" t="s">
        <v>268</v>
      </c>
      <c r="H845" s="9" t="s">
        <v>31</v>
      </c>
      <c r="I845" s="9" t="s">
        <v>157</v>
      </c>
      <c r="J845" s="9" t="s">
        <v>29</v>
      </c>
      <c r="K845" s="9">
        <v>2011</v>
      </c>
      <c r="L845" s="9" t="s">
        <v>46</v>
      </c>
      <c r="Y845" s="9" t="s">
        <v>4344</v>
      </c>
      <c r="Z845" s="9" t="s">
        <v>4345</v>
      </c>
      <c r="AA845" s="9" t="s">
        <v>4346</v>
      </c>
      <c r="AB845" s="9" t="s">
        <v>1120</v>
      </c>
    </row>
    <row r="846" spans="1:28" ht="17.25" customHeight="1" x14ac:dyDescent="0.2">
      <c r="A846" s="9">
        <v>424835</v>
      </c>
      <c r="B846" s="9" t="s">
        <v>4347</v>
      </c>
      <c r="C846" s="9" t="s">
        <v>672</v>
      </c>
      <c r="D846" s="9" t="s">
        <v>912</v>
      </c>
      <c r="E846" s="9" t="s">
        <v>92</v>
      </c>
      <c r="F846" s="188">
        <v>34460</v>
      </c>
      <c r="G846" s="9" t="s">
        <v>34</v>
      </c>
      <c r="H846" s="9" t="s">
        <v>31</v>
      </c>
      <c r="I846" s="9" t="s">
        <v>157</v>
      </c>
      <c r="K846" s="9">
        <v>2014</v>
      </c>
      <c r="L846" s="9" t="s">
        <v>46</v>
      </c>
      <c r="X846" s="9" t="s">
        <v>517</v>
      </c>
      <c r="Y846" s="9" t="s">
        <v>4348</v>
      </c>
      <c r="Z846" s="9" t="s">
        <v>1321</v>
      </c>
      <c r="AA846" s="9" t="s">
        <v>1109</v>
      </c>
      <c r="AB846" s="9" t="s">
        <v>1098</v>
      </c>
    </row>
    <row r="847" spans="1:28" ht="17.25" customHeight="1" x14ac:dyDescent="0.2">
      <c r="A847" s="9">
        <v>427375</v>
      </c>
      <c r="B847" s="9" t="s">
        <v>4349</v>
      </c>
      <c r="C847" s="9" t="s">
        <v>4350</v>
      </c>
      <c r="D847" s="9" t="s">
        <v>328</v>
      </c>
      <c r="E847" s="9" t="s">
        <v>93</v>
      </c>
      <c r="F847" s="188">
        <v>35247</v>
      </c>
      <c r="G847" s="9" t="s">
        <v>34</v>
      </c>
      <c r="H847" s="9" t="s">
        <v>31</v>
      </c>
      <c r="I847" s="9" t="s">
        <v>157</v>
      </c>
      <c r="J847" s="9" t="s">
        <v>29</v>
      </c>
      <c r="K847" s="9">
        <v>2014</v>
      </c>
      <c r="L847" s="9" t="s">
        <v>34</v>
      </c>
      <c r="Y847" s="9" t="s">
        <v>4351</v>
      </c>
      <c r="Z847" s="9" t="s">
        <v>4352</v>
      </c>
      <c r="AA847" s="9" t="s">
        <v>1242</v>
      </c>
      <c r="AB847" s="9" t="s">
        <v>1090</v>
      </c>
    </row>
    <row r="848" spans="1:28" ht="17.25" customHeight="1" x14ac:dyDescent="0.2">
      <c r="A848" s="9">
        <v>426227</v>
      </c>
      <c r="B848" s="9" t="s">
        <v>4353</v>
      </c>
      <c r="C848" s="9" t="s">
        <v>307</v>
      </c>
      <c r="D848" s="9" t="s">
        <v>368</v>
      </c>
      <c r="E848" s="9" t="s">
        <v>93</v>
      </c>
      <c r="F848" s="188">
        <v>36161</v>
      </c>
      <c r="G848" s="9" t="s">
        <v>34</v>
      </c>
      <c r="H848" s="9" t="s">
        <v>35</v>
      </c>
      <c r="I848" s="9" t="s">
        <v>157</v>
      </c>
      <c r="J848" s="9" t="s">
        <v>32</v>
      </c>
      <c r="K848" s="9" t="s">
        <v>458</v>
      </c>
      <c r="L848" s="9" t="s">
        <v>46</v>
      </c>
      <c r="Y848" s="9" t="s">
        <v>4354</v>
      </c>
      <c r="Z848" s="9" t="s">
        <v>4355</v>
      </c>
      <c r="AA848" s="9" t="s">
        <v>4356</v>
      </c>
      <c r="AB848" s="9" t="s">
        <v>1090</v>
      </c>
    </row>
    <row r="849" spans="1:28" ht="17.25" customHeight="1" x14ac:dyDescent="0.2">
      <c r="A849" s="9">
        <v>426217</v>
      </c>
      <c r="B849" s="9" t="s">
        <v>4357</v>
      </c>
      <c r="C849" s="9" t="s">
        <v>391</v>
      </c>
      <c r="D849" s="9" t="s">
        <v>431</v>
      </c>
      <c r="E849" s="9" t="s">
        <v>92</v>
      </c>
      <c r="H849" s="9" t="s">
        <v>31</v>
      </c>
      <c r="I849" s="9" t="s">
        <v>157</v>
      </c>
      <c r="J849" s="9" t="s">
        <v>29</v>
      </c>
      <c r="K849" s="9">
        <v>2017</v>
      </c>
      <c r="L849" s="9" t="s">
        <v>34</v>
      </c>
      <c r="Y849" s="9" t="s">
        <v>4358</v>
      </c>
      <c r="Z849" s="9" t="s">
        <v>4359</v>
      </c>
      <c r="AA849" s="9" t="s">
        <v>1113</v>
      </c>
      <c r="AB849" s="9" t="s">
        <v>4360</v>
      </c>
    </row>
    <row r="850" spans="1:28" ht="17.25" customHeight="1" x14ac:dyDescent="0.2">
      <c r="A850" s="9">
        <v>419631</v>
      </c>
      <c r="B850" s="9" t="s">
        <v>4361</v>
      </c>
      <c r="C850" s="9" t="s">
        <v>4362</v>
      </c>
      <c r="D850" s="9" t="s">
        <v>4363</v>
      </c>
      <c r="E850" s="9" t="s">
        <v>93</v>
      </c>
      <c r="F850" s="188">
        <v>35813</v>
      </c>
      <c r="G850" s="9" t="s">
        <v>34</v>
      </c>
      <c r="H850" s="9" t="s">
        <v>31</v>
      </c>
      <c r="I850" s="9" t="s">
        <v>157</v>
      </c>
      <c r="J850" s="9" t="s">
        <v>29</v>
      </c>
      <c r="K850" s="9">
        <v>2015</v>
      </c>
      <c r="L850" s="9" t="s">
        <v>46</v>
      </c>
      <c r="Y850" s="9" t="s">
        <v>4364</v>
      </c>
      <c r="Z850" s="9" t="s">
        <v>4365</v>
      </c>
      <c r="AA850" s="9" t="s">
        <v>4366</v>
      </c>
      <c r="AB850" s="9" t="s">
        <v>4367</v>
      </c>
    </row>
    <row r="851" spans="1:28" ht="17.25" customHeight="1" x14ac:dyDescent="0.2">
      <c r="A851" s="9">
        <v>424831</v>
      </c>
      <c r="B851" s="9" t="s">
        <v>4368</v>
      </c>
      <c r="C851" s="9" t="s">
        <v>664</v>
      </c>
      <c r="D851" s="9" t="s">
        <v>297</v>
      </c>
      <c r="E851" s="9" t="s">
        <v>93</v>
      </c>
      <c r="F851" s="188">
        <v>35089</v>
      </c>
      <c r="G851" s="9" t="s">
        <v>34</v>
      </c>
      <c r="H851" s="9" t="s">
        <v>31</v>
      </c>
      <c r="I851" s="9" t="s">
        <v>157</v>
      </c>
      <c r="J851" s="9" t="s">
        <v>32</v>
      </c>
      <c r="K851" s="9">
        <v>2016</v>
      </c>
      <c r="L851" s="9" t="s">
        <v>34</v>
      </c>
      <c r="Y851" s="9" t="s">
        <v>4369</v>
      </c>
      <c r="Z851" s="9" t="s">
        <v>4370</v>
      </c>
      <c r="AA851" s="9" t="s">
        <v>1148</v>
      </c>
      <c r="AB851" s="9" t="s">
        <v>1120</v>
      </c>
    </row>
    <row r="852" spans="1:28" ht="17.25" customHeight="1" x14ac:dyDescent="0.2">
      <c r="A852" s="9">
        <v>423092</v>
      </c>
      <c r="B852" s="9" t="s">
        <v>4371</v>
      </c>
      <c r="C852" s="9" t="s">
        <v>299</v>
      </c>
      <c r="D852" s="9" t="s">
        <v>267</v>
      </c>
      <c r="E852" s="9" t="s">
        <v>93</v>
      </c>
      <c r="F852" s="188">
        <v>35156</v>
      </c>
      <c r="G852" s="9" t="s">
        <v>4372</v>
      </c>
      <c r="H852" s="9" t="s">
        <v>31</v>
      </c>
      <c r="I852" s="9" t="s">
        <v>157</v>
      </c>
      <c r="J852" s="9" t="s">
        <v>32</v>
      </c>
      <c r="K852" s="9">
        <v>2014</v>
      </c>
      <c r="L852" s="9" t="s">
        <v>89</v>
      </c>
      <c r="Y852" s="9" t="s">
        <v>4373</v>
      </c>
      <c r="Z852" s="9" t="s">
        <v>4374</v>
      </c>
      <c r="AA852" s="9" t="s">
        <v>4375</v>
      </c>
      <c r="AB852" s="9" t="s">
        <v>4376</v>
      </c>
    </row>
    <row r="853" spans="1:28" ht="17.25" customHeight="1" x14ac:dyDescent="0.2">
      <c r="A853" s="9">
        <v>426222</v>
      </c>
      <c r="B853" s="9" t="s">
        <v>4377</v>
      </c>
      <c r="C853" s="9" t="s">
        <v>580</v>
      </c>
      <c r="D853" s="9" t="s">
        <v>516</v>
      </c>
      <c r="E853" s="9" t="s">
        <v>93</v>
      </c>
      <c r="H853" s="9" t="s">
        <v>31</v>
      </c>
      <c r="I853" s="9" t="s">
        <v>157</v>
      </c>
      <c r="J853" s="9" t="s">
        <v>29</v>
      </c>
      <c r="K853" s="9">
        <v>2014</v>
      </c>
      <c r="L853" s="9" t="s">
        <v>34</v>
      </c>
      <c r="Y853" s="9" t="s">
        <v>4378</v>
      </c>
      <c r="Z853" s="9" t="s">
        <v>4379</v>
      </c>
      <c r="AA853" s="9" t="s">
        <v>2456</v>
      </c>
      <c r="AB853" s="9" t="s">
        <v>1120</v>
      </c>
    </row>
    <row r="854" spans="1:28" ht="17.25" customHeight="1" x14ac:dyDescent="0.2">
      <c r="A854" s="9">
        <v>424838</v>
      </c>
      <c r="B854" s="9" t="s">
        <v>4380</v>
      </c>
      <c r="C854" s="9" t="s">
        <v>305</v>
      </c>
      <c r="D854" s="9" t="s">
        <v>288</v>
      </c>
      <c r="E854" s="9" t="s">
        <v>92</v>
      </c>
      <c r="F854" s="188">
        <v>35822</v>
      </c>
      <c r="G854" s="9" t="s">
        <v>34</v>
      </c>
      <c r="H854" s="9" t="s">
        <v>31</v>
      </c>
      <c r="I854" s="9" t="s">
        <v>157</v>
      </c>
      <c r="J854" s="9" t="s">
        <v>32</v>
      </c>
      <c r="K854" s="9">
        <v>2016</v>
      </c>
      <c r="L854" s="9" t="s">
        <v>46</v>
      </c>
      <c r="Y854" s="9" t="s">
        <v>4381</v>
      </c>
      <c r="Z854" s="9" t="s">
        <v>4382</v>
      </c>
      <c r="AA854" s="9" t="s">
        <v>1213</v>
      </c>
      <c r="AB854" s="9" t="s">
        <v>1090</v>
      </c>
    </row>
    <row r="855" spans="1:28" ht="17.25" customHeight="1" x14ac:dyDescent="0.2">
      <c r="A855" s="9">
        <v>423026</v>
      </c>
      <c r="B855" s="9" t="s">
        <v>4383</v>
      </c>
      <c r="C855" s="9" t="s">
        <v>466</v>
      </c>
      <c r="D855" s="9" t="s">
        <v>373</v>
      </c>
      <c r="E855" s="9" t="s">
        <v>93</v>
      </c>
      <c r="F855" s="188">
        <v>36526</v>
      </c>
      <c r="G855" s="9" t="s">
        <v>34</v>
      </c>
      <c r="H855" s="9" t="s">
        <v>31</v>
      </c>
      <c r="I855" s="9" t="s">
        <v>157</v>
      </c>
      <c r="J855" s="9" t="s">
        <v>32</v>
      </c>
      <c r="K855" s="9">
        <v>2017</v>
      </c>
      <c r="L855" s="9" t="s">
        <v>34</v>
      </c>
      <c r="Y855" s="9" t="s">
        <v>4384</v>
      </c>
      <c r="Z855" s="9" t="s">
        <v>4385</v>
      </c>
      <c r="AA855" s="9" t="s">
        <v>4386</v>
      </c>
      <c r="AB855" s="9" t="s">
        <v>1119</v>
      </c>
    </row>
    <row r="856" spans="1:28" ht="17.25" customHeight="1" x14ac:dyDescent="0.2">
      <c r="A856" s="9">
        <v>423030</v>
      </c>
      <c r="B856" s="9" t="s">
        <v>4387</v>
      </c>
      <c r="C856" s="9" t="s">
        <v>703</v>
      </c>
      <c r="D856" s="9" t="s">
        <v>895</v>
      </c>
      <c r="E856" s="9" t="s">
        <v>93</v>
      </c>
      <c r="F856" s="188">
        <v>29182</v>
      </c>
      <c r="G856" s="9" t="s">
        <v>34</v>
      </c>
      <c r="H856" s="9" t="s">
        <v>31</v>
      </c>
      <c r="I856" s="9" t="s">
        <v>157</v>
      </c>
      <c r="J856" s="9" t="s">
        <v>29</v>
      </c>
      <c r="K856" s="9">
        <v>1997</v>
      </c>
      <c r="L856" s="9" t="s">
        <v>34</v>
      </c>
      <c r="Y856" s="9" t="s">
        <v>4388</v>
      </c>
      <c r="Z856" s="9" t="s">
        <v>4389</v>
      </c>
      <c r="AA856" s="9" t="s">
        <v>4390</v>
      </c>
      <c r="AB856" s="9" t="s">
        <v>1098</v>
      </c>
    </row>
    <row r="857" spans="1:28" ht="17.25" customHeight="1" x14ac:dyDescent="0.2">
      <c r="A857" s="9">
        <v>423034</v>
      </c>
      <c r="B857" s="9" t="s">
        <v>972</v>
      </c>
      <c r="C857" s="9" t="s">
        <v>526</v>
      </c>
      <c r="D857" s="9" t="s">
        <v>528</v>
      </c>
      <c r="E857" s="9" t="s">
        <v>93</v>
      </c>
      <c r="F857" s="188">
        <v>35297</v>
      </c>
      <c r="G857" s="9" t="s">
        <v>46</v>
      </c>
      <c r="H857" s="9" t="s">
        <v>31</v>
      </c>
      <c r="I857" s="9" t="s">
        <v>157</v>
      </c>
      <c r="J857" s="9" t="s">
        <v>29</v>
      </c>
      <c r="K857" s="9">
        <v>2013</v>
      </c>
      <c r="L857" s="9" t="s">
        <v>46</v>
      </c>
      <c r="Y857" s="9" t="s">
        <v>4391</v>
      </c>
      <c r="Z857" s="9" t="s">
        <v>4392</v>
      </c>
      <c r="AA857" s="9" t="s">
        <v>4393</v>
      </c>
      <c r="AB857" s="9" t="s">
        <v>4394</v>
      </c>
    </row>
    <row r="858" spans="1:28" ht="17.25" customHeight="1" x14ac:dyDescent="0.2">
      <c r="A858" s="9">
        <v>427343</v>
      </c>
      <c r="B858" s="9" t="s">
        <v>4395</v>
      </c>
      <c r="C858" s="9" t="s">
        <v>569</v>
      </c>
      <c r="D858" s="9" t="s">
        <v>522</v>
      </c>
      <c r="E858" s="9" t="s">
        <v>93</v>
      </c>
      <c r="F858" s="188">
        <v>36148</v>
      </c>
      <c r="G858" s="9" t="s">
        <v>86</v>
      </c>
      <c r="H858" s="9" t="s">
        <v>31</v>
      </c>
      <c r="I858" s="9" t="s">
        <v>157</v>
      </c>
      <c r="J858" s="9" t="s">
        <v>29</v>
      </c>
      <c r="K858" s="9">
        <v>2016</v>
      </c>
      <c r="L858" s="9" t="s">
        <v>86</v>
      </c>
      <c r="Y858" s="9" t="s">
        <v>4396</v>
      </c>
      <c r="Z858" s="9" t="s">
        <v>4334</v>
      </c>
      <c r="AA858" s="9" t="s">
        <v>4397</v>
      </c>
      <c r="AB858" s="9" t="s">
        <v>1157</v>
      </c>
    </row>
    <row r="859" spans="1:28" ht="17.25" customHeight="1" x14ac:dyDescent="0.2">
      <c r="A859" s="9">
        <v>421197</v>
      </c>
      <c r="B859" s="9" t="s">
        <v>4398</v>
      </c>
      <c r="C859" s="9" t="s">
        <v>305</v>
      </c>
      <c r="D859" s="9" t="s">
        <v>960</v>
      </c>
      <c r="E859" s="9" t="s">
        <v>92</v>
      </c>
      <c r="F859" s="188">
        <v>36008</v>
      </c>
      <c r="G859" s="9" t="s">
        <v>606</v>
      </c>
      <c r="H859" s="9" t="s">
        <v>31</v>
      </c>
      <c r="I859" s="9" t="s">
        <v>157</v>
      </c>
      <c r="J859" s="9" t="s">
        <v>32</v>
      </c>
      <c r="K859" s="9">
        <v>2014</v>
      </c>
      <c r="L859" s="9" t="s">
        <v>46</v>
      </c>
      <c r="Y859" s="9" t="s">
        <v>4399</v>
      </c>
      <c r="Z859" s="9" t="s">
        <v>1178</v>
      </c>
      <c r="AA859" s="9" t="s">
        <v>1310</v>
      </c>
      <c r="AB859" s="9" t="s">
        <v>1120</v>
      </c>
    </row>
    <row r="860" spans="1:28" ht="17.25" customHeight="1" x14ac:dyDescent="0.2">
      <c r="A860" s="9">
        <v>423119</v>
      </c>
      <c r="B860" s="9" t="s">
        <v>4400</v>
      </c>
      <c r="C860" s="9" t="s">
        <v>540</v>
      </c>
      <c r="D860" s="9" t="s">
        <v>770</v>
      </c>
      <c r="E860" s="9" t="s">
        <v>93</v>
      </c>
      <c r="F860" s="188">
        <v>31649</v>
      </c>
      <c r="G860" s="9" t="s">
        <v>832</v>
      </c>
      <c r="H860" s="9" t="s">
        <v>31</v>
      </c>
      <c r="I860" s="9" t="s">
        <v>157</v>
      </c>
      <c r="J860" s="9" t="s">
        <v>29</v>
      </c>
      <c r="K860" s="9">
        <v>2005</v>
      </c>
      <c r="L860" s="9" t="s">
        <v>46</v>
      </c>
      <c r="Y860" s="9" t="s">
        <v>4401</v>
      </c>
      <c r="Z860" s="9" t="s">
        <v>1302</v>
      </c>
      <c r="AA860" s="9" t="s">
        <v>4402</v>
      </c>
      <c r="AB860" s="9" t="s">
        <v>1090</v>
      </c>
    </row>
    <row r="861" spans="1:28" ht="17.25" customHeight="1" x14ac:dyDescent="0.2">
      <c r="A861" s="9">
        <v>426237</v>
      </c>
      <c r="B861" s="9" t="s">
        <v>4403</v>
      </c>
      <c r="C861" s="9" t="s">
        <v>801</v>
      </c>
      <c r="D861" s="9" t="s">
        <v>537</v>
      </c>
      <c r="E861" s="9" t="s">
        <v>93</v>
      </c>
      <c r="F861" s="188">
        <v>35871</v>
      </c>
      <c r="G861" s="9" t="s">
        <v>86</v>
      </c>
      <c r="H861" s="9" t="s">
        <v>31</v>
      </c>
      <c r="I861" s="9" t="s">
        <v>157</v>
      </c>
      <c r="J861" s="9" t="s">
        <v>32</v>
      </c>
      <c r="K861" s="9" t="s">
        <v>1006</v>
      </c>
      <c r="L861" s="9" t="s">
        <v>86</v>
      </c>
      <c r="Y861" s="9" t="s">
        <v>4404</v>
      </c>
      <c r="Z861" s="9" t="s">
        <v>4405</v>
      </c>
      <c r="AA861" s="9" t="s">
        <v>4406</v>
      </c>
      <c r="AB861" s="9" t="s">
        <v>1157</v>
      </c>
    </row>
    <row r="862" spans="1:28" ht="17.25" customHeight="1" x14ac:dyDescent="0.2">
      <c r="A862" s="9">
        <v>423129</v>
      </c>
      <c r="B862" s="9" t="s">
        <v>4407</v>
      </c>
      <c r="C862" s="9" t="s">
        <v>766</v>
      </c>
      <c r="D862" s="9" t="s">
        <v>328</v>
      </c>
      <c r="E862" s="9" t="s">
        <v>93</v>
      </c>
      <c r="F862" s="188">
        <v>36070</v>
      </c>
      <c r="G862" s="9" t="s">
        <v>34</v>
      </c>
      <c r="H862" s="9" t="s">
        <v>31</v>
      </c>
      <c r="I862" s="9" t="s">
        <v>157</v>
      </c>
      <c r="J862" s="9" t="s">
        <v>32</v>
      </c>
      <c r="K862" s="9">
        <v>2017</v>
      </c>
      <c r="L862" s="9" t="s">
        <v>34</v>
      </c>
      <c r="Y862" s="9" t="s">
        <v>4408</v>
      </c>
      <c r="Z862" s="9" t="s">
        <v>4409</v>
      </c>
      <c r="AA862" s="9" t="s">
        <v>1242</v>
      </c>
      <c r="AB862" s="9" t="s">
        <v>1090</v>
      </c>
    </row>
    <row r="863" spans="1:28" ht="17.25" customHeight="1" x14ac:dyDescent="0.2">
      <c r="A863" s="9">
        <v>424871</v>
      </c>
      <c r="B863" s="9" t="s">
        <v>4410</v>
      </c>
      <c r="C863" s="9" t="s">
        <v>266</v>
      </c>
      <c r="D863" s="9" t="s">
        <v>502</v>
      </c>
      <c r="E863" s="9" t="s">
        <v>92</v>
      </c>
      <c r="F863" s="188">
        <v>34938</v>
      </c>
      <c r="G863" s="9" t="s">
        <v>34</v>
      </c>
      <c r="H863" s="9" t="s">
        <v>31</v>
      </c>
      <c r="I863" s="9" t="s">
        <v>157</v>
      </c>
      <c r="J863" s="9" t="s">
        <v>32</v>
      </c>
      <c r="K863" s="9">
        <v>2013</v>
      </c>
      <c r="L863" s="9" t="s">
        <v>34</v>
      </c>
      <c r="Y863" s="9" t="s">
        <v>4411</v>
      </c>
      <c r="Z863" s="9" t="s">
        <v>1114</v>
      </c>
      <c r="AA863" s="9" t="s">
        <v>1180</v>
      </c>
      <c r="AB863" s="9" t="s">
        <v>1120</v>
      </c>
    </row>
    <row r="864" spans="1:28" ht="17.25" customHeight="1" x14ac:dyDescent="0.2">
      <c r="A864" s="9">
        <v>426247</v>
      </c>
      <c r="B864" s="9" t="s">
        <v>4412</v>
      </c>
      <c r="C864" s="9" t="s">
        <v>317</v>
      </c>
      <c r="D864" s="9" t="s">
        <v>322</v>
      </c>
      <c r="E864" s="9" t="s">
        <v>93</v>
      </c>
      <c r="F864" s="188">
        <v>32380</v>
      </c>
      <c r="G864" s="9" t="s">
        <v>4413</v>
      </c>
      <c r="H864" s="9" t="s">
        <v>31</v>
      </c>
      <c r="I864" s="9" t="s">
        <v>157</v>
      </c>
      <c r="J864" s="9" t="s">
        <v>29</v>
      </c>
      <c r="K864" s="9">
        <v>2007</v>
      </c>
      <c r="L864" s="9" t="s">
        <v>86</v>
      </c>
      <c r="Y864" s="9" t="s">
        <v>4414</v>
      </c>
      <c r="Z864" s="9" t="s">
        <v>4415</v>
      </c>
      <c r="AA864" s="9" t="s">
        <v>1311</v>
      </c>
      <c r="AB864" s="9" t="s">
        <v>4416</v>
      </c>
    </row>
    <row r="865" spans="1:28" ht="17.25" customHeight="1" x14ac:dyDescent="0.2">
      <c r="A865" s="9">
        <v>423134</v>
      </c>
      <c r="B865" s="9" t="s">
        <v>4417</v>
      </c>
      <c r="C865" s="9" t="s">
        <v>313</v>
      </c>
      <c r="D865" s="9" t="s">
        <v>520</v>
      </c>
      <c r="E865" s="9" t="s">
        <v>92</v>
      </c>
      <c r="F865" s="188">
        <v>36260</v>
      </c>
      <c r="G865" s="9" t="s">
        <v>34</v>
      </c>
      <c r="H865" s="9" t="s">
        <v>31</v>
      </c>
      <c r="I865" s="9" t="s">
        <v>157</v>
      </c>
      <c r="J865" s="9" t="s">
        <v>29</v>
      </c>
      <c r="K865" s="9">
        <v>2017</v>
      </c>
      <c r="L865" s="9" t="s">
        <v>34</v>
      </c>
      <c r="Y865" s="9" t="s">
        <v>4418</v>
      </c>
      <c r="Z865" s="9" t="s">
        <v>1199</v>
      </c>
      <c r="AA865" s="9" t="s">
        <v>1210</v>
      </c>
      <c r="AB865" s="9" t="s">
        <v>1098</v>
      </c>
    </row>
    <row r="866" spans="1:28" ht="17.25" customHeight="1" x14ac:dyDescent="0.2">
      <c r="A866" s="9">
        <v>424853</v>
      </c>
      <c r="B866" s="9" t="s">
        <v>4419</v>
      </c>
      <c r="C866" s="9" t="s">
        <v>849</v>
      </c>
      <c r="D866" s="9" t="s">
        <v>290</v>
      </c>
      <c r="E866" s="9" t="s">
        <v>92</v>
      </c>
      <c r="F866" s="188">
        <v>36058</v>
      </c>
      <c r="G866" s="9" t="s">
        <v>4420</v>
      </c>
      <c r="H866" s="9" t="s">
        <v>31</v>
      </c>
      <c r="I866" s="9" t="s">
        <v>157</v>
      </c>
      <c r="J866" s="9" t="s">
        <v>29</v>
      </c>
      <c r="K866" s="9">
        <v>2016</v>
      </c>
      <c r="L866" s="9" t="s">
        <v>674</v>
      </c>
      <c r="Y866" s="9" t="s">
        <v>4421</v>
      </c>
      <c r="Z866" s="9" t="s">
        <v>4422</v>
      </c>
      <c r="AA866" s="9" t="s">
        <v>4423</v>
      </c>
      <c r="AB866" s="9" t="s">
        <v>4424</v>
      </c>
    </row>
    <row r="867" spans="1:28" ht="17.25" customHeight="1" x14ac:dyDescent="0.2">
      <c r="A867" s="9">
        <v>423790</v>
      </c>
      <c r="B867" s="9" t="s">
        <v>4425</v>
      </c>
      <c r="C867" s="9" t="s">
        <v>2987</v>
      </c>
      <c r="D867" s="9" t="s">
        <v>434</v>
      </c>
      <c r="E867" s="9" t="s">
        <v>92</v>
      </c>
      <c r="F867" s="188">
        <v>36398</v>
      </c>
      <c r="G867" s="9" t="s">
        <v>273</v>
      </c>
      <c r="H867" s="9" t="s">
        <v>31</v>
      </c>
      <c r="I867" s="9" t="s">
        <v>157</v>
      </c>
      <c r="J867" s="9" t="s">
        <v>32</v>
      </c>
      <c r="K867" s="9">
        <v>2017</v>
      </c>
      <c r="L867" s="9" t="s">
        <v>34</v>
      </c>
      <c r="Y867" s="9" t="s">
        <v>4426</v>
      </c>
      <c r="Z867" s="9" t="s">
        <v>4427</v>
      </c>
      <c r="AA867" s="9" t="s">
        <v>1153</v>
      </c>
      <c r="AB867" s="9" t="s">
        <v>1120</v>
      </c>
    </row>
    <row r="868" spans="1:28" ht="17.25" customHeight="1" x14ac:dyDescent="0.2">
      <c r="A868" s="9">
        <v>427380</v>
      </c>
      <c r="B868" s="9" t="s">
        <v>4428</v>
      </c>
      <c r="C868" s="9" t="s">
        <v>933</v>
      </c>
      <c r="D868" s="9" t="s">
        <v>295</v>
      </c>
      <c r="E868" s="9" t="s">
        <v>93</v>
      </c>
      <c r="F868" s="188">
        <v>36319</v>
      </c>
      <c r="G868" s="9" t="s">
        <v>34</v>
      </c>
      <c r="H868" s="9" t="s">
        <v>31</v>
      </c>
      <c r="I868" s="9" t="s">
        <v>157</v>
      </c>
      <c r="J868" s="9" t="s">
        <v>29</v>
      </c>
      <c r="K868" s="9">
        <v>2018</v>
      </c>
      <c r="L868" s="9" t="s">
        <v>89</v>
      </c>
      <c r="Y868" s="9" t="s">
        <v>4429</v>
      </c>
      <c r="Z868" s="9" t="s">
        <v>4430</v>
      </c>
      <c r="AA868" s="9" t="s">
        <v>2670</v>
      </c>
      <c r="AB868" s="9" t="s">
        <v>1090</v>
      </c>
    </row>
    <row r="869" spans="1:28" ht="17.25" customHeight="1" x14ac:dyDescent="0.2">
      <c r="A869" s="9">
        <v>423111</v>
      </c>
      <c r="B869" s="9" t="s">
        <v>4431</v>
      </c>
      <c r="C869" s="9" t="s">
        <v>316</v>
      </c>
      <c r="D869" s="9" t="s">
        <v>737</v>
      </c>
      <c r="E869" s="9" t="s">
        <v>93</v>
      </c>
      <c r="F869" s="188">
        <v>36069</v>
      </c>
      <c r="G869" s="9" t="s">
        <v>34</v>
      </c>
      <c r="H869" s="9" t="s">
        <v>31</v>
      </c>
      <c r="I869" s="9" t="s">
        <v>157</v>
      </c>
      <c r="J869" s="9" t="s">
        <v>29</v>
      </c>
      <c r="K869" s="9">
        <v>2016</v>
      </c>
      <c r="L869" s="9" t="s">
        <v>34</v>
      </c>
      <c r="Y869" s="9" t="s">
        <v>4432</v>
      </c>
      <c r="Z869" s="9" t="s">
        <v>3020</v>
      </c>
      <c r="AA869" s="9" t="s">
        <v>4433</v>
      </c>
      <c r="AB869" s="9" t="s">
        <v>1881</v>
      </c>
    </row>
    <row r="870" spans="1:28" ht="17.25" customHeight="1" x14ac:dyDescent="0.2">
      <c r="A870" s="9">
        <v>426189</v>
      </c>
      <c r="B870" s="9" t="s">
        <v>4434</v>
      </c>
      <c r="C870" s="9" t="s">
        <v>270</v>
      </c>
      <c r="D870" s="9" t="s">
        <v>4435</v>
      </c>
      <c r="E870" s="9" t="s">
        <v>93</v>
      </c>
      <c r="F870" s="188">
        <v>32330</v>
      </c>
      <c r="H870" s="9" t="s">
        <v>31</v>
      </c>
      <c r="I870" s="9" t="s">
        <v>157</v>
      </c>
      <c r="J870" s="9" t="s">
        <v>32</v>
      </c>
      <c r="K870" s="9">
        <v>2009</v>
      </c>
      <c r="L870" s="9" t="s">
        <v>89</v>
      </c>
      <c r="Y870" s="9" t="s">
        <v>4436</v>
      </c>
      <c r="Z870" s="9" t="s">
        <v>1105</v>
      </c>
      <c r="AA870" s="9" t="s">
        <v>4437</v>
      </c>
      <c r="AB870" s="9" t="s">
        <v>4438</v>
      </c>
    </row>
    <row r="871" spans="1:28" ht="17.25" customHeight="1" x14ac:dyDescent="0.2">
      <c r="A871" s="9">
        <v>423105</v>
      </c>
      <c r="B871" s="9" t="s">
        <v>4439</v>
      </c>
      <c r="C871" s="9" t="s">
        <v>596</v>
      </c>
      <c r="D871" s="9" t="s">
        <v>275</v>
      </c>
      <c r="E871" s="9" t="s">
        <v>93</v>
      </c>
      <c r="F871" s="188">
        <v>36528</v>
      </c>
      <c r="G871" s="9" t="s">
        <v>34</v>
      </c>
      <c r="H871" s="9" t="s">
        <v>31</v>
      </c>
      <c r="I871" s="9" t="s">
        <v>157</v>
      </c>
      <c r="J871" s="9" t="s">
        <v>29</v>
      </c>
      <c r="K871" s="9">
        <v>2017</v>
      </c>
      <c r="L871" s="9" t="s">
        <v>34</v>
      </c>
      <c r="Y871" s="9" t="s">
        <v>4440</v>
      </c>
      <c r="Z871" s="9" t="s">
        <v>2938</v>
      </c>
      <c r="AA871" s="9" t="s">
        <v>3072</v>
      </c>
      <c r="AB871" s="9" t="s">
        <v>1120</v>
      </c>
    </row>
    <row r="872" spans="1:28" ht="17.25" customHeight="1" x14ac:dyDescent="0.2">
      <c r="A872" s="9">
        <v>424757</v>
      </c>
      <c r="B872" s="9" t="s">
        <v>4441</v>
      </c>
      <c r="C872" s="9" t="s">
        <v>993</v>
      </c>
      <c r="D872" s="9" t="s">
        <v>837</v>
      </c>
      <c r="E872" s="9" t="s">
        <v>93</v>
      </c>
      <c r="F872" s="188">
        <v>33810</v>
      </c>
      <c r="G872" s="9" t="s">
        <v>34</v>
      </c>
      <c r="H872" s="9" t="s">
        <v>31</v>
      </c>
      <c r="I872" s="9" t="s">
        <v>157</v>
      </c>
      <c r="J872" s="9" t="s">
        <v>325</v>
      </c>
      <c r="K872" s="9">
        <v>2012</v>
      </c>
      <c r="L872" s="9" t="s">
        <v>34</v>
      </c>
      <c r="Y872" s="9" t="s">
        <v>4442</v>
      </c>
      <c r="Z872" s="9" t="s">
        <v>4443</v>
      </c>
      <c r="AA872" s="9" t="s">
        <v>4444</v>
      </c>
      <c r="AB872" s="9" t="s">
        <v>4445</v>
      </c>
    </row>
    <row r="873" spans="1:28" ht="17.25" customHeight="1" x14ac:dyDescent="0.2">
      <c r="A873" s="9">
        <v>427377</v>
      </c>
      <c r="B873" s="9" t="s">
        <v>4446</v>
      </c>
      <c r="C873" s="9" t="s">
        <v>307</v>
      </c>
      <c r="D873" s="9" t="s">
        <v>419</v>
      </c>
      <c r="E873" s="9" t="s">
        <v>283</v>
      </c>
      <c r="F873" s="188">
        <v>36161</v>
      </c>
      <c r="G873" s="9" t="s">
        <v>34</v>
      </c>
      <c r="H873" s="9" t="s">
        <v>31</v>
      </c>
      <c r="I873" s="9" t="s">
        <v>157</v>
      </c>
      <c r="J873" s="9" t="s">
        <v>32</v>
      </c>
      <c r="K873" s="9">
        <v>2016</v>
      </c>
      <c r="L873" s="9" t="s">
        <v>34</v>
      </c>
      <c r="Y873" s="9" t="s">
        <v>4447</v>
      </c>
      <c r="Z873" s="9" t="s">
        <v>1126</v>
      </c>
      <c r="AA873" s="9" t="s">
        <v>1116</v>
      </c>
      <c r="AB873" s="9" t="s">
        <v>1120</v>
      </c>
    </row>
    <row r="874" spans="1:28" ht="17.25" customHeight="1" x14ac:dyDescent="0.2">
      <c r="A874" s="9">
        <v>424924</v>
      </c>
      <c r="B874" s="9" t="s">
        <v>4448</v>
      </c>
      <c r="C874" s="9" t="s">
        <v>331</v>
      </c>
      <c r="D874" s="9" t="s">
        <v>4449</v>
      </c>
      <c r="E874" s="9" t="s">
        <v>92</v>
      </c>
      <c r="F874" s="188">
        <v>33694</v>
      </c>
      <c r="G874" s="9" t="s">
        <v>4450</v>
      </c>
      <c r="H874" s="9" t="s">
        <v>31</v>
      </c>
      <c r="I874" s="9" t="s">
        <v>157</v>
      </c>
      <c r="J874" s="9" t="s">
        <v>29</v>
      </c>
      <c r="K874" s="9">
        <v>2013</v>
      </c>
      <c r="L874" s="9" t="s">
        <v>77</v>
      </c>
      <c r="Y874" s="9" t="s">
        <v>4451</v>
      </c>
      <c r="Z874" s="9" t="s">
        <v>4452</v>
      </c>
      <c r="AA874" s="9" t="s">
        <v>4453</v>
      </c>
      <c r="AB874" s="9" t="s">
        <v>4454</v>
      </c>
    </row>
    <row r="875" spans="1:28" ht="17.25" customHeight="1" x14ac:dyDescent="0.2">
      <c r="A875" s="9">
        <v>424987</v>
      </c>
      <c r="B875" s="9" t="s">
        <v>4455</v>
      </c>
      <c r="C875" s="9" t="s">
        <v>285</v>
      </c>
      <c r="D875" s="9" t="s">
        <v>4088</v>
      </c>
      <c r="E875" s="9" t="s">
        <v>93</v>
      </c>
      <c r="F875" s="188">
        <v>33970</v>
      </c>
      <c r="G875" s="9" t="s">
        <v>34</v>
      </c>
      <c r="H875" s="9" t="s">
        <v>31</v>
      </c>
      <c r="I875" s="9" t="s">
        <v>157</v>
      </c>
      <c r="J875" s="9" t="s">
        <v>32</v>
      </c>
      <c r="K875" s="9">
        <v>2013</v>
      </c>
      <c r="L875" s="9" t="s">
        <v>34</v>
      </c>
      <c r="Y875" s="9" t="s">
        <v>4456</v>
      </c>
      <c r="Z875" s="9" t="s">
        <v>1112</v>
      </c>
      <c r="AA875" s="9" t="s">
        <v>4457</v>
      </c>
      <c r="AB875" s="9" t="s">
        <v>1090</v>
      </c>
    </row>
    <row r="876" spans="1:28" ht="17.25" customHeight="1" x14ac:dyDescent="0.2">
      <c r="A876" s="9">
        <v>426343</v>
      </c>
      <c r="B876" s="9" t="s">
        <v>4458</v>
      </c>
      <c r="C876" s="9" t="s">
        <v>432</v>
      </c>
      <c r="D876" s="9" t="s">
        <v>412</v>
      </c>
      <c r="E876" s="9" t="s">
        <v>93</v>
      </c>
      <c r="F876" s="188">
        <v>35087</v>
      </c>
      <c r="G876" s="9" t="s">
        <v>577</v>
      </c>
      <c r="H876" s="9" t="s">
        <v>31</v>
      </c>
      <c r="I876" s="9" t="s">
        <v>157</v>
      </c>
      <c r="J876" s="9" t="s">
        <v>29</v>
      </c>
      <c r="K876" s="9">
        <v>2013</v>
      </c>
      <c r="Y876" s="9" t="s">
        <v>4459</v>
      </c>
      <c r="Z876" s="9" t="s">
        <v>1284</v>
      </c>
      <c r="AA876" s="9" t="s">
        <v>4460</v>
      </c>
      <c r="AB876" s="9" t="s">
        <v>4461</v>
      </c>
    </row>
    <row r="877" spans="1:28" ht="17.25" customHeight="1" x14ac:dyDescent="0.2">
      <c r="A877" s="9">
        <v>427430</v>
      </c>
      <c r="B877" s="9" t="s">
        <v>4462</v>
      </c>
      <c r="C877" s="9" t="s">
        <v>1693</v>
      </c>
      <c r="D877" s="9" t="s">
        <v>516</v>
      </c>
      <c r="E877" s="9" t="s">
        <v>93</v>
      </c>
      <c r="F877" s="188">
        <v>35219</v>
      </c>
      <c r="G877" s="9" t="s">
        <v>268</v>
      </c>
      <c r="H877" s="9" t="s">
        <v>31</v>
      </c>
      <c r="I877" s="9" t="s">
        <v>157</v>
      </c>
      <c r="J877" s="9" t="s">
        <v>32</v>
      </c>
      <c r="K877" s="9">
        <v>2016</v>
      </c>
      <c r="L877" s="9" t="s">
        <v>34</v>
      </c>
      <c r="Y877" s="9" t="s">
        <v>4463</v>
      </c>
      <c r="Z877" s="9" t="s">
        <v>4464</v>
      </c>
      <c r="AA877" s="9" t="s">
        <v>1338</v>
      </c>
      <c r="AB877" s="9" t="s">
        <v>1090</v>
      </c>
    </row>
    <row r="878" spans="1:28" ht="17.25" customHeight="1" x14ac:dyDescent="0.2">
      <c r="A878" s="9">
        <v>426318</v>
      </c>
      <c r="B878" s="9" t="s">
        <v>4465</v>
      </c>
      <c r="C878" s="9" t="s">
        <v>654</v>
      </c>
      <c r="D878" s="9" t="s">
        <v>4466</v>
      </c>
      <c r="E878" s="9" t="s">
        <v>92</v>
      </c>
      <c r="F878" s="188">
        <v>36533</v>
      </c>
      <c r="G878" s="9" t="s">
        <v>4467</v>
      </c>
      <c r="H878" s="9" t="s">
        <v>31</v>
      </c>
      <c r="I878" s="9" t="s">
        <v>157</v>
      </c>
      <c r="J878" s="9" t="s">
        <v>32</v>
      </c>
      <c r="K878" s="9">
        <v>2017</v>
      </c>
      <c r="L878" s="9" t="s">
        <v>34</v>
      </c>
      <c r="Y878" s="9" t="s">
        <v>4468</v>
      </c>
      <c r="Z878" s="9" t="s">
        <v>4469</v>
      </c>
      <c r="AA878" s="9" t="s">
        <v>1581</v>
      </c>
      <c r="AB878" s="9" t="s">
        <v>1195</v>
      </c>
    </row>
    <row r="879" spans="1:28" ht="17.25" customHeight="1" x14ac:dyDescent="0.2">
      <c r="A879" s="9">
        <v>427086</v>
      </c>
      <c r="B879" s="9" t="s">
        <v>4470</v>
      </c>
      <c r="C879" s="9" t="s">
        <v>734</v>
      </c>
      <c r="D879" s="9" t="s">
        <v>4471</v>
      </c>
      <c r="E879" s="9" t="s">
        <v>92</v>
      </c>
      <c r="F879" s="188">
        <v>36543</v>
      </c>
      <c r="G879" s="9" t="s">
        <v>34</v>
      </c>
      <c r="H879" s="9" t="s">
        <v>31</v>
      </c>
      <c r="I879" s="9" t="s">
        <v>157</v>
      </c>
      <c r="J879" s="9" t="s">
        <v>29</v>
      </c>
      <c r="K879" s="9">
        <v>2017</v>
      </c>
      <c r="L879" s="9" t="s">
        <v>34</v>
      </c>
      <c r="Y879" s="9" t="s">
        <v>4472</v>
      </c>
      <c r="Z879" s="9" t="s">
        <v>4473</v>
      </c>
      <c r="AA879" s="9" t="s">
        <v>4474</v>
      </c>
      <c r="AB879" s="9" t="s">
        <v>1120</v>
      </c>
    </row>
    <row r="880" spans="1:28" ht="17.25" customHeight="1" x14ac:dyDescent="0.2">
      <c r="A880" s="9">
        <v>427432</v>
      </c>
      <c r="B880" s="9" t="s">
        <v>4475</v>
      </c>
      <c r="C880" s="9" t="s">
        <v>727</v>
      </c>
      <c r="D880" s="9" t="s">
        <v>1028</v>
      </c>
      <c r="E880" s="9" t="s">
        <v>92</v>
      </c>
      <c r="F880" s="188">
        <v>31388</v>
      </c>
      <c r="G880" s="9" t="s">
        <v>1061</v>
      </c>
      <c r="H880" s="9" t="s">
        <v>31</v>
      </c>
      <c r="I880" s="9" t="s">
        <v>157</v>
      </c>
      <c r="J880" s="9" t="s">
        <v>29</v>
      </c>
      <c r="K880" s="9">
        <v>2003</v>
      </c>
      <c r="L880" s="9" t="s">
        <v>86</v>
      </c>
      <c r="Y880" s="9" t="s">
        <v>4476</v>
      </c>
      <c r="Z880" s="9" t="s">
        <v>4477</v>
      </c>
      <c r="AA880" s="9" t="s">
        <v>4478</v>
      </c>
      <c r="AB880" s="9" t="s">
        <v>1157</v>
      </c>
    </row>
    <row r="881" spans="1:28" ht="17.25" customHeight="1" x14ac:dyDescent="0.2">
      <c r="A881" s="9">
        <v>421290</v>
      </c>
      <c r="B881" s="9" t="s">
        <v>4479</v>
      </c>
      <c r="C881" s="9" t="s">
        <v>686</v>
      </c>
      <c r="D881" s="9" t="s">
        <v>267</v>
      </c>
      <c r="E881" s="9" t="s">
        <v>93</v>
      </c>
      <c r="F881" s="188">
        <v>35736</v>
      </c>
      <c r="G881" s="9" t="s">
        <v>34</v>
      </c>
      <c r="H881" s="9" t="s">
        <v>31</v>
      </c>
      <c r="I881" s="9" t="s">
        <v>157</v>
      </c>
      <c r="J881" s="9" t="s">
        <v>29</v>
      </c>
      <c r="K881" s="9">
        <v>2015</v>
      </c>
      <c r="L881" s="9" t="s">
        <v>46</v>
      </c>
      <c r="X881" s="9" t="s">
        <v>517</v>
      </c>
      <c r="Y881" s="9" t="s">
        <v>4480</v>
      </c>
      <c r="Z881" s="9" t="s">
        <v>3995</v>
      </c>
      <c r="AA881" s="9" t="s">
        <v>2216</v>
      </c>
      <c r="AB881" s="9" t="s">
        <v>1090</v>
      </c>
    </row>
    <row r="882" spans="1:28" ht="17.25" customHeight="1" x14ac:dyDescent="0.2">
      <c r="A882" s="9">
        <v>426287</v>
      </c>
      <c r="B882" s="9" t="s">
        <v>4481</v>
      </c>
      <c r="C882" s="9" t="s">
        <v>285</v>
      </c>
      <c r="D882" s="9" t="s">
        <v>282</v>
      </c>
      <c r="E882" s="9" t="s">
        <v>93</v>
      </c>
      <c r="H882" s="9" t="s">
        <v>31</v>
      </c>
      <c r="I882" s="9" t="s">
        <v>157</v>
      </c>
      <c r="J882" s="9" t="s">
        <v>29</v>
      </c>
      <c r="K882" s="9">
        <v>2017</v>
      </c>
      <c r="L882" s="9" t="s">
        <v>46</v>
      </c>
      <c r="Y882" s="9" t="s">
        <v>4482</v>
      </c>
      <c r="Z882" s="9" t="s">
        <v>1122</v>
      </c>
      <c r="AA882" s="9" t="s">
        <v>1771</v>
      </c>
      <c r="AB882" s="9" t="s">
        <v>1098</v>
      </c>
    </row>
    <row r="883" spans="1:28" ht="17.25" customHeight="1" x14ac:dyDescent="0.2">
      <c r="A883" s="9">
        <v>427410</v>
      </c>
      <c r="B883" s="9" t="s">
        <v>4483</v>
      </c>
      <c r="C883" s="9" t="s">
        <v>472</v>
      </c>
      <c r="D883" s="9" t="s">
        <v>1071</v>
      </c>
      <c r="E883" s="9" t="s">
        <v>93</v>
      </c>
      <c r="F883" s="188">
        <v>36739</v>
      </c>
      <c r="G883" s="9" t="s">
        <v>374</v>
      </c>
      <c r="H883" s="9" t="s">
        <v>31</v>
      </c>
      <c r="I883" s="9" t="s">
        <v>157</v>
      </c>
      <c r="J883" s="9" t="s">
        <v>32</v>
      </c>
      <c r="K883" s="9">
        <v>2018</v>
      </c>
      <c r="L883" s="9" t="s">
        <v>46</v>
      </c>
      <c r="Y883" s="9" t="s">
        <v>4484</v>
      </c>
      <c r="Z883" s="9" t="s">
        <v>4485</v>
      </c>
      <c r="AA883" s="9" t="s">
        <v>1177</v>
      </c>
      <c r="AB883" s="9" t="s">
        <v>1120</v>
      </c>
    </row>
    <row r="884" spans="1:28" ht="17.25" customHeight="1" x14ac:dyDescent="0.2">
      <c r="A884" s="9">
        <v>423186</v>
      </c>
      <c r="B884" s="9" t="s">
        <v>4486</v>
      </c>
      <c r="C884" s="9" t="s">
        <v>854</v>
      </c>
      <c r="D884" s="9" t="s">
        <v>955</v>
      </c>
      <c r="E884" s="9" t="s">
        <v>93</v>
      </c>
      <c r="F884" s="188">
        <v>31270</v>
      </c>
      <c r="G884" s="9" t="s">
        <v>388</v>
      </c>
      <c r="H884" s="9" t="s">
        <v>31</v>
      </c>
      <c r="I884" s="9" t="s">
        <v>157</v>
      </c>
      <c r="J884" s="9" t="s">
        <v>29</v>
      </c>
      <c r="K884" s="9">
        <v>2003</v>
      </c>
      <c r="Y884" s="9" t="s">
        <v>4487</v>
      </c>
      <c r="Z884" s="9" t="s">
        <v>4488</v>
      </c>
      <c r="AA884" s="9" t="s">
        <v>1256</v>
      </c>
      <c r="AB884" s="9" t="s">
        <v>1098</v>
      </c>
    </row>
    <row r="885" spans="1:28" ht="17.25" customHeight="1" x14ac:dyDescent="0.2">
      <c r="A885" s="9">
        <v>423254</v>
      </c>
      <c r="B885" s="9" t="s">
        <v>4489</v>
      </c>
      <c r="C885" s="9" t="s">
        <v>387</v>
      </c>
      <c r="D885" s="9" t="s">
        <v>4490</v>
      </c>
      <c r="E885" s="9" t="s">
        <v>93</v>
      </c>
      <c r="F885" s="188">
        <v>35297</v>
      </c>
      <c r="G885" s="9" t="s">
        <v>34</v>
      </c>
      <c r="H885" s="9" t="s">
        <v>31</v>
      </c>
      <c r="I885" s="9" t="s">
        <v>157</v>
      </c>
      <c r="J885" s="9" t="s">
        <v>29</v>
      </c>
      <c r="K885" s="9">
        <v>2017</v>
      </c>
      <c r="L885" s="9" t="s">
        <v>34</v>
      </c>
      <c r="Y885" s="9" t="s">
        <v>4491</v>
      </c>
      <c r="Z885" s="9" t="s">
        <v>1198</v>
      </c>
      <c r="AA885" s="9" t="s">
        <v>1252</v>
      </c>
      <c r="AB885" s="9" t="s">
        <v>1120</v>
      </c>
    </row>
    <row r="886" spans="1:28" ht="17.25" customHeight="1" x14ac:dyDescent="0.2">
      <c r="A886" s="9">
        <v>426275</v>
      </c>
      <c r="B886" s="9" t="s">
        <v>4492</v>
      </c>
      <c r="C886" s="9" t="s">
        <v>580</v>
      </c>
      <c r="D886" s="9" t="s">
        <v>986</v>
      </c>
      <c r="E886" s="9" t="s">
        <v>93</v>
      </c>
      <c r="F886" s="188" t="s">
        <v>1081</v>
      </c>
      <c r="G886" s="9" t="s">
        <v>34</v>
      </c>
      <c r="H886" s="9" t="s">
        <v>31</v>
      </c>
      <c r="I886" s="9" t="s">
        <v>157</v>
      </c>
      <c r="J886" s="9" t="s">
        <v>32</v>
      </c>
      <c r="K886" s="9">
        <v>2018</v>
      </c>
      <c r="L886" s="9" t="s">
        <v>34</v>
      </c>
      <c r="Y886" s="9" t="s">
        <v>4493</v>
      </c>
      <c r="Z886" s="9" t="s">
        <v>4494</v>
      </c>
      <c r="AA886" s="9" t="s">
        <v>4495</v>
      </c>
      <c r="AB886" s="9" t="s">
        <v>1268</v>
      </c>
    </row>
    <row r="887" spans="1:28" ht="17.25" customHeight="1" x14ac:dyDescent="0.2">
      <c r="A887" s="9">
        <v>424911</v>
      </c>
      <c r="B887" s="9" t="s">
        <v>4496</v>
      </c>
      <c r="C887" s="9" t="s">
        <v>584</v>
      </c>
      <c r="D887" s="9" t="s">
        <v>4497</v>
      </c>
      <c r="E887" s="9" t="s">
        <v>93</v>
      </c>
      <c r="F887" s="188">
        <v>34878</v>
      </c>
      <c r="G887" s="9" t="s">
        <v>790</v>
      </c>
      <c r="H887" s="9" t="s">
        <v>31</v>
      </c>
      <c r="I887" s="9" t="s">
        <v>157</v>
      </c>
      <c r="J887" s="9" t="s">
        <v>29</v>
      </c>
      <c r="K887" s="9">
        <v>2013</v>
      </c>
      <c r="L887" s="9" t="s">
        <v>46</v>
      </c>
      <c r="Y887" s="9" t="s">
        <v>4498</v>
      </c>
      <c r="Z887" s="9" t="s">
        <v>3197</v>
      </c>
      <c r="AA887" s="9" t="s">
        <v>4499</v>
      </c>
      <c r="AB887" s="9" t="s">
        <v>4500</v>
      </c>
    </row>
    <row r="888" spans="1:28" ht="17.25" customHeight="1" x14ac:dyDescent="0.2">
      <c r="A888" s="9">
        <v>424937</v>
      </c>
      <c r="B888" s="9" t="s">
        <v>4501</v>
      </c>
      <c r="C888" s="9" t="s">
        <v>266</v>
      </c>
      <c r="D888" s="9" t="s">
        <v>544</v>
      </c>
      <c r="E888" s="9" t="s">
        <v>93</v>
      </c>
      <c r="F888" s="188">
        <v>34877</v>
      </c>
      <c r="G888" s="9" t="s">
        <v>34</v>
      </c>
      <c r="H888" s="9" t="s">
        <v>31</v>
      </c>
      <c r="I888" s="9" t="s">
        <v>157</v>
      </c>
      <c r="J888" s="9" t="s">
        <v>29</v>
      </c>
      <c r="K888" s="9">
        <v>2013</v>
      </c>
      <c r="L888" s="9" t="s">
        <v>34</v>
      </c>
      <c r="Y888" s="9" t="s">
        <v>4502</v>
      </c>
      <c r="Z888" s="9" t="s">
        <v>2006</v>
      </c>
      <c r="AA888" s="9" t="s">
        <v>3244</v>
      </c>
      <c r="AB888" s="9" t="s">
        <v>1886</v>
      </c>
    </row>
    <row r="889" spans="1:28" ht="17.25" customHeight="1" x14ac:dyDescent="0.2">
      <c r="A889" s="9">
        <v>421296</v>
      </c>
      <c r="B889" s="9" t="s">
        <v>4503</v>
      </c>
      <c r="C889" s="9" t="s">
        <v>350</v>
      </c>
      <c r="D889" s="9" t="s">
        <v>4504</v>
      </c>
      <c r="E889" s="9" t="s">
        <v>93</v>
      </c>
      <c r="F889" s="188">
        <v>35601</v>
      </c>
      <c r="G889" s="9" t="s">
        <v>414</v>
      </c>
      <c r="H889" s="9" t="s">
        <v>31</v>
      </c>
      <c r="I889" s="9" t="s">
        <v>157</v>
      </c>
      <c r="J889" s="9" t="s">
        <v>32</v>
      </c>
      <c r="K889" s="9">
        <v>2016</v>
      </c>
      <c r="L889" s="9" t="s">
        <v>46</v>
      </c>
      <c r="Y889" s="9" t="s">
        <v>4505</v>
      </c>
      <c r="Z889" s="9" t="s">
        <v>1301</v>
      </c>
      <c r="AA889" s="9" t="s">
        <v>1250</v>
      </c>
      <c r="AB889" s="9" t="s">
        <v>4211</v>
      </c>
    </row>
    <row r="890" spans="1:28" ht="17.25" customHeight="1" x14ac:dyDescent="0.2">
      <c r="A890" s="9">
        <v>426291</v>
      </c>
      <c r="B890" s="9" t="s">
        <v>4506</v>
      </c>
      <c r="C890" s="9" t="s">
        <v>302</v>
      </c>
      <c r="D890" s="9" t="s">
        <v>373</v>
      </c>
      <c r="E890" s="9" t="s">
        <v>93</v>
      </c>
      <c r="F890" s="188">
        <v>30834</v>
      </c>
      <c r="G890" s="9" t="s">
        <v>301</v>
      </c>
      <c r="H890" s="9" t="s">
        <v>31</v>
      </c>
      <c r="I890" s="9" t="s">
        <v>157</v>
      </c>
      <c r="J890" s="9" t="s">
        <v>32</v>
      </c>
      <c r="K890" s="9">
        <v>2019</v>
      </c>
      <c r="L890" s="9" t="s">
        <v>34</v>
      </c>
      <c r="Y890" s="9" t="s">
        <v>4507</v>
      </c>
      <c r="Z890" s="9" t="s">
        <v>1167</v>
      </c>
      <c r="AA890" s="9" t="s">
        <v>4508</v>
      </c>
      <c r="AB890" s="9" t="s">
        <v>1195</v>
      </c>
    </row>
    <row r="891" spans="1:28" ht="17.25" customHeight="1" x14ac:dyDescent="0.2">
      <c r="A891" s="9">
        <v>421253</v>
      </c>
      <c r="B891" s="9" t="s">
        <v>4509</v>
      </c>
      <c r="C891" s="9" t="s">
        <v>644</v>
      </c>
      <c r="D891" s="9" t="s">
        <v>788</v>
      </c>
      <c r="E891" s="9" t="s">
        <v>93</v>
      </c>
      <c r="F891" s="188">
        <v>35643</v>
      </c>
      <c r="G891" s="9" t="s">
        <v>34</v>
      </c>
      <c r="H891" s="9" t="s">
        <v>31</v>
      </c>
      <c r="I891" s="9" t="s">
        <v>157</v>
      </c>
      <c r="J891" s="9" t="s">
        <v>32</v>
      </c>
      <c r="K891" s="9">
        <v>2016</v>
      </c>
      <c r="L891" s="9" t="s">
        <v>34</v>
      </c>
      <c r="Y891" s="9" t="s">
        <v>4510</v>
      </c>
      <c r="Z891" s="9" t="s">
        <v>4511</v>
      </c>
      <c r="AA891" s="9" t="s">
        <v>4512</v>
      </c>
      <c r="AB891" s="9" t="s">
        <v>1102</v>
      </c>
    </row>
    <row r="892" spans="1:28" ht="17.25" customHeight="1" x14ac:dyDescent="0.2">
      <c r="A892" s="9">
        <v>414026</v>
      </c>
      <c r="B892" s="9" t="s">
        <v>4513</v>
      </c>
      <c r="C892" s="9" t="s">
        <v>400</v>
      </c>
      <c r="D892" s="9" t="s">
        <v>4514</v>
      </c>
      <c r="E892" s="9" t="s">
        <v>93</v>
      </c>
      <c r="F892" s="188">
        <v>33908</v>
      </c>
      <c r="G892" s="9" t="s">
        <v>34</v>
      </c>
      <c r="H892" s="9" t="s">
        <v>31</v>
      </c>
      <c r="I892" s="9" t="s">
        <v>157</v>
      </c>
      <c r="J892" s="9" t="s">
        <v>32</v>
      </c>
      <c r="K892" s="9">
        <v>2010</v>
      </c>
      <c r="L892" s="9" t="s">
        <v>34</v>
      </c>
      <c r="N892" s="9">
        <v>930</v>
      </c>
      <c r="O892" s="188">
        <v>44599.430578703701</v>
      </c>
      <c r="P892" s="9">
        <v>14000</v>
      </c>
      <c r="Y892" s="9" t="s">
        <v>4515</v>
      </c>
      <c r="Z892" s="9" t="s">
        <v>4516</v>
      </c>
      <c r="AA892" s="9" t="s">
        <v>3815</v>
      </c>
      <c r="AB892" s="9" t="s">
        <v>1102</v>
      </c>
    </row>
    <row r="893" spans="1:28" ht="17.25" customHeight="1" x14ac:dyDescent="0.2">
      <c r="A893" s="9">
        <v>427417</v>
      </c>
      <c r="B893" s="9" t="s">
        <v>4517</v>
      </c>
      <c r="C893" s="9" t="s">
        <v>383</v>
      </c>
      <c r="D893" s="9" t="s">
        <v>545</v>
      </c>
      <c r="E893" s="9" t="s">
        <v>93</v>
      </c>
      <c r="F893" s="188">
        <v>34335</v>
      </c>
      <c r="G893" s="9" t="s">
        <v>4518</v>
      </c>
      <c r="H893" s="9" t="s">
        <v>31</v>
      </c>
      <c r="I893" s="9" t="s">
        <v>157</v>
      </c>
      <c r="J893" s="9" t="s">
        <v>32</v>
      </c>
      <c r="K893" s="9">
        <v>2012</v>
      </c>
      <c r="L893" s="9" t="s">
        <v>83</v>
      </c>
      <c r="Y893" s="9" t="s">
        <v>4519</v>
      </c>
      <c r="Z893" s="9" t="s">
        <v>2370</v>
      </c>
      <c r="AA893" s="9" t="s">
        <v>2713</v>
      </c>
      <c r="AB893" s="9" t="s">
        <v>1291</v>
      </c>
    </row>
    <row r="894" spans="1:28" ht="17.25" customHeight="1" x14ac:dyDescent="0.2">
      <c r="A894" s="9">
        <v>426295</v>
      </c>
      <c r="B894" s="9" t="s">
        <v>4520</v>
      </c>
      <c r="C894" s="9" t="s">
        <v>285</v>
      </c>
      <c r="D894" s="9" t="s">
        <v>440</v>
      </c>
      <c r="E894" s="9" t="s">
        <v>93</v>
      </c>
      <c r="F894" s="188">
        <v>36527</v>
      </c>
      <c r="G894" s="9" t="s">
        <v>46</v>
      </c>
      <c r="H894" s="9" t="s">
        <v>31</v>
      </c>
      <c r="I894" s="9" t="s">
        <v>157</v>
      </c>
      <c r="J894" s="9" t="s">
        <v>29</v>
      </c>
      <c r="K894" s="9">
        <v>2017</v>
      </c>
      <c r="L894" s="9" t="s">
        <v>46</v>
      </c>
      <c r="Y894" s="9" t="s">
        <v>4521</v>
      </c>
      <c r="Z894" s="9" t="s">
        <v>1101</v>
      </c>
      <c r="AA894" s="9" t="s">
        <v>1116</v>
      </c>
      <c r="AB894" s="9" t="s">
        <v>1102</v>
      </c>
    </row>
    <row r="895" spans="1:28" ht="17.25" customHeight="1" x14ac:dyDescent="0.2">
      <c r="A895" s="9">
        <v>424946</v>
      </c>
      <c r="B895" s="9" t="s">
        <v>4522</v>
      </c>
      <c r="C895" s="9" t="s">
        <v>302</v>
      </c>
      <c r="D895" s="9" t="s">
        <v>639</v>
      </c>
      <c r="E895" s="9" t="s">
        <v>93</v>
      </c>
      <c r="F895" s="188">
        <v>34700</v>
      </c>
      <c r="G895" s="9" t="s">
        <v>268</v>
      </c>
      <c r="H895" s="9" t="s">
        <v>31</v>
      </c>
      <c r="I895" s="9" t="s">
        <v>157</v>
      </c>
      <c r="J895" s="9" t="s">
        <v>29</v>
      </c>
      <c r="K895" s="9">
        <v>2015</v>
      </c>
      <c r="L895" s="9" t="s">
        <v>34</v>
      </c>
      <c r="Y895" s="9" t="s">
        <v>4523</v>
      </c>
      <c r="Z895" s="9" t="s">
        <v>4524</v>
      </c>
      <c r="AA895" s="9" t="s">
        <v>4525</v>
      </c>
      <c r="AB895" s="9" t="s">
        <v>1671</v>
      </c>
    </row>
    <row r="896" spans="1:28" ht="17.25" customHeight="1" x14ac:dyDescent="0.2">
      <c r="A896" s="9">
        <v>423194</v>
      </c>
      <c r="B896" s="9" t="s">
        <v>4526</v>
      </c>
      <c r="C896" s="9" t="s">
        <v>4527</v>
      </c>
      <c r="D896" s="9" t="s">
        <v>850</v>
      </c>
      <c r="E896" s="9" t="s">
        <v>93</v>
      </c>
      <c r="F896" s="188">
        <v>35940</v>
      </c>
      <c r="G896" s="9" t="s">
        <v>34</v>
      </c>
      <c r="H896" s="9" t="s">
        <v>31</v>
      </c>
      <c r="I896" s="9" t="s">
        <v>157</v>
      </c>
      <c r="J896" s="9" t="s">
        <v>29</v>
      </c>
      <c r="K896" s="9">
        <v>2017</v>
      </c>
      <c r="L896" s="9" t="s">
        <v>34</v>
      </c>
      <c r="Y896" s="9" t="s">
        <v>4528</v>
      </c>
      <c r="Z896" s="9" t="s">
        <v>4529</v>
      </c>
      <c r="AA896" s="9" t="s">
        <v>4530</v>
      </c>
      <c r="AB896" s="9" t="s">
        <v>4531</v>
      </c>
    </row>
    <row r="897" spans="1:28" ht="17.25" customHeight="1" x14ac:dyDescent="0.2">
      <c r="A897" s="9">
        <v>426279</v>
      </c>
      <c r="B897" s="9" t="s">
        <v>4532</v>
      </c>
      <c r="C897" s="9" t="s">
        <v>372</v>
      </c>
      <c r="D897" s="9" t="s">
        <v>392</v>
      </c>
      <c r="E897" s="9" t="s">
        <v>92</v>
      </c>
      <c r="F897" s="188">
        <v>32418</v>
      </c>
      <c r="G897" s="9" t="s">
        <v>34</v>
      </c>
      <c r="H897" s="9" t="s">
        <v>31</v>
      </c>
      <c r="I897" s="9" t="s">
        <v>157</v>
      </c>
      <c r="J897" s="9" t="s">
        <v>32</v>
      </c>
      <c r="K897" s="9">
        <v>2019</v>
      </c>
      <c r="L897" s="9" t="s">
        <v>34</v>
      </c>
      <c r="Y897" s="9" t="s">
        <v>4533</v>
      </c>
      <c r="Z897" s="9" t="s">
        <v>4534</v>
      </c>
      <c r="AA897" s="9" t="s">
        <v>4535</v>
      </c>
      <c r="AB897" s="9" t="s">
        <v>1090</v>
      </c>
    </row>
    <row r="898" spans="1:28" ht="17.25" customHeight="1" x14ac:dyDescent="0.2">
      <c r="A898" s="9">
        <v>423200</v>
      </c>
      <c r="B898" s="9" t="s">
        <v>4536</v>
      </c>
      <c r="C898" s="9" t="s">
        <v>782</v>
      </c>
      <c r="D898" s="9" t="s">
        <v>290</v>
      </c>
      <c r="E898" s="9" t="s">
        <v>92</v>
      </c>
      <c r="F898" s="188">
        <v>35431</v>
      </c>
      <c r="G898" s="9" t="s">
        <v>34</v>
      </c>
      <c r="H898" s="9" t="s">
        <v>31</v>
      </c>
      <c r="I898" s="9" t="s">
        <v>157</v>
      </c>
      <c r="J898" s="9" t="s">
        <v>29</v>
      </c>
      <c r="K898" s="9">
        <v>2017</v>
      </c>
      <c r="L898" s="9" t="s">
        <v>34</v>
      </c>
      <c r="Y898" s="9" t="s">
        <v>4537</v>
      </c>
      <c r="Z898" s="9" t="s">
        <v>4538</v>
      </c>
      <c r="AA898" s="9" t="s">
        <v>1182</v>
      </c>
      <c r="AB898" s="9" t="s">
        <v>1120</v>
      </c>
    </row>
    <row r="899" spans="1:28" ht="17.25" customHeight="1" x14ac:dyDescent="0.2">
      <c r="A899" s="9">
        <v>423206</v>
      </c>
      <c r="B899" s="9" t="s">
        <v>4539</v>
      </c>
      <c r="C899" s="9" t="s">
        <v>4540</v>
      </c>
      <c r="D899" s="9" t="s">
        <v>4541</v>
      </c>
      <c r="E899" s="9" t="s">
        <v>93</v>
      </c>
      <c r="F899" s="188">
        <v>36205</v>
      </c>
      <c r="G899" s="9" t="s">
        <v>34</v>
      </c>
      <c r="H899" s="9" t="s">
        <v>31</v>
      </c>
      <c r="I899" s="9" t="s">
        <v>157</v>
      </c>
      <c r="J899" s="9" t="s">
        <v>29</v>
      </c>
      <c r="K899" s="9">
        <v>2017</v>
      </c>
      <c r="L899" s="9" t="s">
        <v>34</v>
      </c>
      <c r="X899" s="9" t="s">
        <v>517</v>
      </c>
      <c r="Y899" s="9" t="s">
        <v>4542</v>
      </c>
      <c r="Z899" s="9" t="s">
        <v>4543</v>
      </c>
      <c r="AA899" s="9" t="s">
        <v>4544</v>
      </c>
      <c r="AB899" s="9" t="s">
        <v>1120</v>
      </c>
    </row>
    <row r="900" spans="1:28" ht="17.25" customHeight="1" x14ac:dyDescent="0.2">
      <c r="A900" s="9">
        <v>427420</v>
      </c>
      <c r="B900" s="9" t="s">
        <v>4545</v>
      </c>
      <c r="C900" s="9" t="s">
        <v>572</v>
      </c>
      <c r="D900" s="9" t="s">
        <v>4546</v>
      </c>
      <c r="E900" s="9" t="s">
        <v>93</v>
      </c>
      <c r="F900" s="188" t="s">
        <v>4547</v>
      </c>
      <c r="G900" s="9" t="s">
        <v>268</v>
      </c>
      <c r="H900" s="9" t="s">
        <v>31</v>
      </c>
      <c r="I900" s="9" t="s">
        <v>157</v>
      </c>
      <c r="J900" s="9" t="s">
        <v>32</v>
      </c>
      <c r="K900" s="9">
        <v>2016</v>
      </c>
      <c r="L900" s="9" t="s">
        <v>46</v>
      </c>
      <c r="Y900" s="9" t="s">
        <v>4548</v>
      </c>
      <c r="Z900" s="9" t="s">
        <v>4549</v>
      </c>
      <c r="AA900" s="9" t="s">
        <v>1894</v>
      </c>
      <c r="AB900" s="9" t="s">
        <v>1268</v>
      </c>
    </row>
    <row r="901" spans="1:28" ht="17.25" customHeight="1" x14ac:dyDescent="0.2">
      <c r="A901" s="9">
        <v>421317</v>
      </c>
      <c r="B901" s="9" t="s">
        <v>4550</v>
      </c>
      <c r="C901" s="9" t="s">
        <v>535</v>
      </c>
      <c r="D901" s="9" t="s">
        <v>631</v>
      </c>
      <c r="E901" s="9" t="s">
        <v>93</v>
      </c>
      <c r="F901" s="188">
        <v>36251</v>
      </c>
      <c r="G901" s="9" t="s">
        <v>34</v>
      </c>
      <c r="H901" s="9" t="s">
        <v>31</v>
      </c>
      <c r="I901" s="9" t="s">
        <v>157</v>
      </c>
      <c r="J901" s="9" t="s">
        <v>32</v>
      </c>
      <c r="K901" s="9">
        <v>2017</v>
      </c>
      <c r="L901" s="9" t="s">
        <v>34</v>
      </c>
      <c r="Y901" s="9" t="s">
        <v>4551</v>
      </c>
      <c r="Z901" s="9" t="s">
        <v>4552</v>
      </c>
      <c r="AA901" s="9" t="s">
        <v>1200</v>
      </c>
      <c r="AB901" s="9" t="s">
        <v>1881</v>
      </c>
    </row>
    <row r="902" spans="1:28" ht="17.25" customHeight="1" x14ac:dyDescent="0.2">
      <c r="A902" s="9">
        <v>423171</v>
      </c>
      <c r="B902" s="9" t="s">
        <v>4553</v>
      </c>
      <c r="C902" s="9" t="s">
        <v>557</v>
      </c>
      <c r="D902" s="9" t="s">
        <v>634</v>
      </c>
      <c r="E902" s="9" t="s">
        <v>93</v>
      </c>
      <c r="F902" s="188">
        <v>35560</v>
      </c>
      <c r="G902" s="9" t="s">
        <v>34</v>
      </c>
      <c r="H902" s="9" t="s">
        <v>31</v>
      </c>
      <c r="I902" s="9" t="s">
        <v>157</v>
      </c>
      <c r="J902" s="9" t="s">
        <v>29</v>
      </c>
      <c r="K902" s="9">
        <v>2017</v>
      </c>
      <c r="L902" s="9" t="s">
        <v>34</v>
      </c>
      <c r="Y902" s="9" t="s">
        <v>4554</v>
      </c>
      <c r="Z902" s="9" t="s">
        <v>4555</v>
      </c>
      <c r="AA902" s="9" t="s">
        <v>1266</v>
      </c>
      <c r="AB902" s="9" t="s">
        <v>1098</v>
      </c>
    </row>
    <row r="903" spans="1:28" ht="17.25" customHeight="1" x14ac:dyDescent="0.2">
      <c r="A903" s="9">
        <v>426301</v>
      </c>
      <c r="B903" s="9" t="s">
        <v>4556</v>
      </c>
      <c r="C903" s="9" t="s">
        <v>270</v>
      </c>
      <c r="D903" s="9" t="s">
        <v>1002</v>
      </c>
      <c r="E903" s="9" t="s">
        <v>92</v>
      </c>
      <c r="F903" s="188">
        <v>35796</v>
      </c>
      <c r="G903" s="9" t="s">
        <v>763</v>
      </c>
      <c r="H903" s="9" t="s">
        <v>31</v>
      </c>
      <c r="I903" s="9" t="s">
        <v>157</v>
      </c>
      <c r="J903" s="9" t="s">
        <v>29</v>
      </c>
      <c r="K903" s="9">
        <v>2017</v>
      </c>
      <c r="L903" s="9" t="s">
        <v>83</v>
      </c>
      <c r="Y903" s="9" t="s">
        <v>4557</v>
      </c>
      <c r="Z903" s="9" t="s">
        <v>1105</v>
      </c>
      <c r="AA903" s="9" t="s">
        <v>2348</v>
      </c>
      <c r="AB903" s="9" t="s">
        <v>1102</v>
      </c>
    </row>
    <row r="904" spans="1:28" ht="17.25" customHeight="1" x14ac:dyDescent="0.2">
      <c r="A904" s="9">
        <v>426352</v>
      </c>
      <c r="B904" s="9" t="s">
        <v>4558</v>
      </c>
      <c r="C904" s="9" t="s">
        <v>767</v>
      </c>
      <c r="D904" s="9" t="s">
        <v>288</v>
      </c>
      <c r="E904" s="9" t="s">
        <v>93</v>
      </c>
      <c r="F904" s="188">
        <v>35796</v>
      </c>
      <c r="G904" s="9" t="s">
        <v>268</v>
      </c>
      <c r="H904" s="9" t="s">
        <v>31</v>
      </c>
      <c r="I904" s="9" t="s">
        <v>157</v>
      </c>
      <c r="J904" s="9" t="s">
        <v>29</v>
      </c>
      <c r="K904" s="9">
        <v>2017</v>
      </c>
      <c r="L904" s="9" t="s">
        <v>34</v>
      </c>
      <c r="Y904" s="9" t="s">
        <v>4559</v>
      </c>
      <c r="Z904" s="9" t="s">
        <v>4560</v>
      </c>
      <c r="AA904" s="9" t="s">
        <v>1136</v>
      </c>
      <c r="AB904" s="9" t="s">
        <v>1120</v>
      </c>
    </row>
    <row r="905" spans="1:28" ht="17.25" customHeight="1" x14ac:dyDescent="0.2">
      <c r="A905" s="9">
        <v>423157</v>
      </c>
      <c r="B905" s="9" t="s">
        <v>4561</v>
      </c>
      <c r="C905" s="9" t="s">
        <v>4562</v>
      </c>
      <c r="D905" s="9" t="s">
        <v>280</v>
      </c>
      <c r="E905" s="9" t="s">
        <v>93</v>
      </c>
      <c r="F905" s="188">
        <v>35805</v>
      </c>
      <c r="G905" s="9" t="s">
        <v>34</v>
      </c>
      <c r="H905" s="9" t="s">
        <v>47</v>
      </c>
      <c r="I905" s="9" t="s">
        <v>157</v>
      </c>
      <c r="J905" s="9" t="s">
        <v>32</v>
      </c>
      <c r="K905" s="9">
        <v>2016</v>
      </c>
      <c r="L905" s="9" t="s">
        <v>34</v>
      </c>
      <c r="Y905" s="9" t="s">
        <v>4563</v>
      </c>
      <c r="Z905" s="9" t="s">
        <v>3212</v>
      </c>
      <c r="AA905" s="9" t="s">
        <v>4564</v>
      </c>
      <c r="AB905" s="9" t="s">
        <v>1090</v>
      </c>
    </row>
    <row r="906" spans="1:28" ht="17.25" customHeight="1" x14ac:dyDescent="0.2">
      <c r="A906" s="9">
        <v>426272</v>
      </c>
      <c r="B906" s="9" t="s">
        <v>4565</v>
      </c>
      <c r="C906" s="9" t="s">
        <v>703</v>
      </c>
      <c r="D906" s="9" t="s">
        <v>328</v>
      </c>
      <c r="E906" s="9" t="s">
        <v>93</v>
      </c>
      <c r="F906" s="188">
        <v>35796</v>
      </c>
      <c r="G906" s="9" t="s">
        <v>34</v>
      </c>
      <c r="H906" s="9" t="s">
        <v>31</v>
      </c>
      <c r="I906" s="9" t="s">
        <v>157</v>
      </c>
      <c r="Y906" s="9" t="s">
        <v>4566</v>
      </c>
      <c r="Z906" s="9" t="s">
        <v>4567</v>
      </c>
      <c r="AA906" s="9" t="s">
        <v>1176</v>
      </c>
      <c r="AB906" s="9" t="s">
        <v>1102</v>
      </c>
    </row>
    <row r="907" spans="1:28" ht="17.25" customHeight="1" x14ac:dyDescent="0.2">
      <c r="A907" s="9">
        <v>426270</v>
      </c>
      <c r="B907" s="9" t="s">
        <v>4568</v>
      </c>
      <c r="C907" s="9" t="s">
        <v>380</v>
      </c>
      <c r="D907" s="9" t="s">
        <v>279</v>
      </c>
      <c r="E907" s="9" t="s">
        <v>93</v>
      </c>
      <c r="F907" s="188">
        <v>36435</v>
      </c>
      <c r="G907" s="9" t="s">
        <v>34</v>
      </c>
      <c r="H907" s="9" t="s">
        <v>31</v>
      </c>
      <c r="I907" s="9" t="s">
        <v>157</v>
      </c>
      <c r="J907" s="9" t="s">
        <v>29</v>
      </c>
      <c r="K907" s="9">
        <v>2017</v>
      </c>
      <c r="L907" s="9" t="s">
        <v>34</v>
      </c>
      <c r="Y907" s="9" t="s">
        <v>4569</v>
      </c>
      <c r="Z907" s="9" t="s">
        <v>4570</v>
      </c>
      <c r="AA907" s="9" t="s">
        <v>1220</v>
      </c>
      <c r="AB907" s="9" t="s">
        <v>1090</v>
      </c>
    </row>
    <row r="908" spans="1:28" ht="17.25" customHeight="1" x14ac:dyDescent="0.2">
      <c r="A908" s="9">
        <v>424909</v>
      </c>
      <c r="B908" s="9" t="s">
        <v>4571</v>
      </c>
      <c r="C908" s="9" t="s">
        <v>582</v>
      </c>
      <c r="D908" s="9" t="s">
        <v>328</v>
      </c>
      <c r="E908" s="9" t="s">
        <v>92</v>
      </c>
      <c r="F908" s="188">
        <v>36162</v>
      </c>
      <c r="G908" s="9" t="s">
        <v>34</v>
      </c>
      <c r="H908" s="9" t="s">
        <v>31</v>
      </c>
      <c r="I908" s="9" t="s">
        <v>157</v>
      </c>
      <c r="J908" s="9" t="s">
        <v>29</v>
      </c>
      <c r="K908" s="9">
        <v>2016</v>
      </c>
      <c r="L908" s="9" t="s">
        <v>381</v>
      </c>
      <c r="Y908" s="9" t="s">
        <v>4572</v>
      </c>
      <c r="Z908" s="9" t="s">
        <v>4573</v>
      </c>
      <c r="AA908" s="9" t="s">
        <v>1242</v>
      </c>
      <c r="AB908" s="9" t="s">
        <v>1090</v>
      </c>
    </row>
    <row r="909" spans="1:28" ht="17.25" customHeight="1" x14ac:dyDescent="0.2">
      <c r="A909" s="9">
        <v>423154</v>
      </c>
      <c r="B909" s="9" t="s">
        <v>4574</v>
      </c>
      <c r="C909" s="9" t="s">
        <v>730</v>
      </c>
      <c r="D909" s="9" t="s">
        <v>377</v>
      </c>
      <c r="E909" s="9" t="s">
        <v>93</v>
      </c>
      <c r="F909" s="188">
        <v>36526</v>
      </c>
      <c r="G909" s="9" t="s">
        <v>34</v>
      </c>
      <c r="H909" s="9" t="s">
        <v>31</v>
      </c>
      <c r="I909" s="9" t="s">
        <v>157</v>
      </c>
      <c r="J909" s="9" t="s">
        <v>29</v>
      </c>
      <c r="K909" s="9">
        <v>2017</v>
      </c>
      <c r="L909" s="9" t="s">
        <v>34</v>
      </c>
      <c r="Y909" s="9" t="s">
        <v>4575</v>
      </c>
      <c r="Z909" s="9" t="s">
        <v>1206</v>
      </c>
      <c r="AA909" s="9" t="s">
        <v>3846</v>
      </c>
      <c r="AB909" s="9" t="s">
        <v>1090</v>
      </c>
    </row>
    <row r="910" spans="1:28" ht="17.25" customHeight="1" x14ac:dyDescent="0.2">
      <c r="A910" s="9">
        <v>426271</v>
      </c>
      <c r="B910" s="9" t="s">
        <v>4576</v>
      </c>
      <c r="C910" s="9" t="s">
        <v>285</v>
      </c>
      <c r="D910" s="9" t="s">
        <v>663</v>
      </c>
      <c r="E910" s="9" t="s">
        <v>93</v>
      </c>
      <c r="F910" s="188">
        <v>35433</v>
      </c>
      <c r="G910" s="9" t="s">
        <v>4577</v>
      </c>
      <c r="H910" s="9" t="s">
        <v>31</v>
      </c>
      <c r="I910" s="9" t="s">
        <v>157</v>
      </c>
      <c r="J910" s="9" t="s">
        <v>32</v>
      </c>
      <c r="K910" s="9">
        <v>2015</v>
      </c>
      <c r="L910" s="9" t="s">
        <v>46</v>
      </c>
      <c r="Y910" s="9" t="s">
        <v>4578</v>
      </c>
      <c r="Z910" s="9" t="s">
        <v>1222</v>
      </c>
      <c r="AA910" s="9" t="s">
        <v>4579</v>
      </c>
      <c r="AB910" s="9" t="s">
        <v>4580</v>
      </c>
    </row>
    <row r="911" spans="1:28" ht="17.25" customHeight="1" x14ac:dyDescent="0.2">
      <c r="A911" s="9">
        <v>426274</v>
      </c>
      <c r="B911" s="9" t="s">
        <v>4581</v>
      </c>
      <c r="C911" s="9" t="s">
        <v>515</v>
      </c>
      <c r="D911" s="9" t="s">
        <v>579</v>
      </c>
      <c r="E911" s="9" t="s">
        <v>93</v>
      </c>
      <c r="F911" s="188">
        <v>36295</v>
      </c>
      <c r="G911" s="9" t="s">
        <v>4582</v>
      </c>
      <c r="H911" s="9" t="s">
        <v>31</v>
      </c>
      <c r="I911" s="9" t="s">
        <v>157</v>
      </c>
      <c r="J911" s="9" t="s">
        <v>32</v>
      </c>
      <c r="K911" s="9">
        <v>2017</v>
      </c>
      <c r="L911" s="9" t="s">
        <v>89</v>
      </c>
      <c r="Y911" s="9" t="s">
        <v>4583</v>
      </c>
      <c r="Z911" s="9" t="s">
        <v>4584</v>
      </c>
      <c r="AA911" s="9" t="s">
        <v>4585</v>
      </c>
      <c r="AB911" s="9" t="s">
        <v>1102</v>
      </c>
    </row>
    <row r="912" spans="1:28" ht="17.25" customHeight="1" x14ac:dyDescent="0.2">
      <c r="A912" s="9">
        <v>426317</v>
      </c>
      <c r="B912" s="9" t="s">
        <v>4586</v>
      </c>
      <c r="C912" s="9" t="s">
        <v>400</v>
      </c>
      <c r="D912" s="9" t="s">
        <v>459</v>
      </c>
      <c r="E912" s="9" t="s">
        <v>93</v>
      </c>
      <c r="F912" s="188">
        <v>35434</v>
      </c>
      <c r="G912" s="9" t="s">
        <v>866</v>
      </c>
      <c r="H912" s="9" t="s">
        <v>31</v>
      </c>
      <c r="I912" s="9" t="s">
        <v>157</v>
      </c>
      <c r="J912" s="9" t="s">
        <v>29</v>
      </c>
      <c r="K912" s="9">
        <v>2014</v>
      </c>
      <c r="L912" s="9" t="s">
        <v>46</v>
      </c>
      <c r="Y912" s="9" t="s">
        <v>4587</v>
      </c>
      <c r="Z912" s="9" t="s">
        <v>1925</v>
      </c>
      <c r="AA912" s="9" t="s">
        <v>1275</v>
      </c>
      <c r="AB912" s="9" t="s">
        <v>1333</v>
      </c>
    </row>
    <row r="913" spans="1:28" ht="17.25" customHeight="1" x14ac:dyDescent="0.2">
      <c r="A913" s="9">
        <v>427425</v>
      </c>
      <c r="B913" s="9" t="s">
        <v>4588</v>
      </c>
      <c r="C913" s="9" t="s">
        <v>4589</v>
      </c>
      <c r="D913" s="9" t="s">
        <v>328</v>
      </c>
      <c r="E913" s="9" t="s">
        <v>92</v>
      </c>
      <c r="F913" s="188">
        <v>32490</v>
      </c>
      <c r="G913" s="9" t="s">
        <v>34</v>
      </c>
      <c r="H913" s="9" t="s">
        <v>31</v>
      </c>
      <c r="I913" s="9" t="s">
        <v>157</v>
      </c>
      <c r="J913" s="9" t="s">
        <v>32</v>
      </c>
      <c r="K913" s="9">
        <v>2007</v>
      </c>
      <c r="L913" s="9" t="s">
        <v>89</v>
      </c>
      <c r="Y913" s="9" t="s">
        <v>4590</v>
      </c>
      <c r="Z913" s="9" t="s">
        <v>4591</v>
      </c>
      <c r="AA913" s="9" t="s">
        <v>1176</v>
      </c>
      <c r="AB913" s="9" t="s">
        <v>1102</v>
      </c>
    </row>
    <row r="914" spans="1:28" ht="17.25" customHeight="1" x14ac:dyDescent="0.2">
      <c r="A914" s="9">
        <v>423227</v>
      </c>
      <c r="B914" s="9" t="s">
        <v>4592</v>
      </c>
      <c r="C914" s="9" t="s">
        <v>278</v>
      </c>
      <c r="D914" s="9" t="s">
        <v>453</v>
      </c>
      <c r="E914" s="9" t="s">
        <v>92</v>
      </c>
      <c r="F914" s="188">
        <v>35065</v>
      </c>
      <c r="G914" s="9" t="s">
        <v>34</v>
      </c>
      <c r="H914" s="9" t="s">
        <v>31</v>
      </c>
      <c r="I914" s="9" t="s">
        <v>157</v>
      </c>
      <c r="J914" s="9" t="s">
        <v>32</v>
      </c>
      <c r="K914" s="9">
        <v>2014</v>
      </c>
      <c r="L914" s="9" t="s">
        <v>46</v>
      </c>
      <c r="X914" s="9" t="s">
        <v>517</v>
      </c>
      <c r="Y914" s="9" t="s">
        <v>4593</v>
      </c>
      <c r="Z914" s="9" t="s">
        <v>1204</v>
      </c>
      <c r="AA914" s="9" t="s">
        <v>4594</v>
      </c>
      <c r="AB914" s="9" t="s">
        <v>1098</v>
      </c>
    </row>
    <row r="915" spans="1:28" ht="17.25" customHeight="1" x14ac:dyDescent="0.2">
      <c r="A915" s="9">
        <v>424978</v>
      </c>
      <c r="B915" s="9" t="s">
        <v>4595</v>
      </c>
      <c r="C915" s="9" t="s">
        <v>266</v>
      </c>
      <c r="D915" s="9" t="s">
        <v>288</v>
      </c>
      <c r="E915" s="9" t="s">
        <v>93</v>
      </c>
      <c r="F915" s="188">
        <v>34869</v>
      </c>
      <c r="G915" s="9" t="s">
        <v>1951</v>
      </c>
      <c r="H915" s="9" t="s">
        <v>31</v>
      </c>
      <c r="I915" s="9" t="s">
        <v>157</v>
      </c>
      <c r="J915" s="9" t="s">
        <v>32</v>
      </c>
      <c r="K915" s="9">
        <v>2013</v>
      </c>
      <c r="L915" s="9" t="s">
        <v>46</v>
      </c>
      <c r="Y915" s="9" t="s">
        <v>4596</v>
      </c>
      <c r="Z915" s="9" t="s">
        <v>1114</v>
      </c>
      <c r="AA915" s="9" t="s">
        <v>4597</v>
      </c>
      <c r="AB915" s="9" t="s">
        <v>1098</v>
      </c>
    </row>
    <row r="916" spans="1:28" ht="17.25" customHeight="1" x14ac:dyDescent="0.2">
      <c r="A916" s="9">
        <v>423228</v>
      </c>
      <c r="B916" s="9" t="s">
        <v>4598</v>
      </c>
      <c r="C916" s="9" t="s">
        <v>504</v>
      </c>
      <c r="D916" s="9" t="s">
        <v>357</v>
      </c>
      <c r="E916" s="9" t="s">
        <v>93</v>
      </c>
      <c r="F916" s="188">
        <v>36280</v>
      </c>
      <c r="G916" s="9" t="s">
        <v>53</v>
      </c>
      <c r="H916" s="9" t="s">
        <v>31</v>
      </c>
      <c r="I916" s="9" t="s">
        <v>157</v>
      </c>
      <c r="J916" s="9" t="s">
        <v>29</v>
      </c>
      <c r="K916" s="9">
        <v>2017</v>
      </c>
      <c r="L916" s="9" t="s">
        <v>34</v>
      </c>
      <c r="N916" s="9">
        <v>147</v>
      </c>
      <c r="O916" s="188">
        <v>44572.403680555559</v>
      </c>
      <c r="P916" s="9">
        <v>11200</v>
      </c>
      <c r="Y916" s="9" t="s">
        <v>4599</v>
      </c>
      <c r="Z916" s="9" t="s">
        <v>3238</v>
      </c>
      <c r="AA916" s="9" t="s">
        <v>4600</v>
      </c>
      <c r="AB916" s="9" t="s">
        <v>1134</v>
      </c>
    </row>
    <row r="917" spans="1:28" ht="17.25" customHeight="1" x14ac:dyDescent="0.2">
      <c r="A917" s="9">
        <v>426326</v>
      </c>
      <c r="B917" s="9" t="s">
        <v>4601</v>
      </c>
      <c r="C917" s="9" t="s">
        <v>285</v>
      </c>
      <c r="D917" s="9" t="s">
        <v>4602</v>
      </c>
      <c r="E917" s="9" t="s">
        <v>92</v>
      </c>
      <c r="F917" s="188">
        <v>36526</v>
      </c>
      <c r="G917" s="9" t="s">
        <v>4603</v>
      </c>
      <c r="H917" s="9" t="s">
        <v>31</v>
      </c>
      <c r="I917" s="9" t="s">
        <v>157</v>
      </c>
      <c r="J917" s="9" t="s">
        <v>29</v>
      </c>
      <c r="K917" s="9">
        <v>2017</v>
      </c>
      <c r="L917" s="9" t="s">
        <v>53</v>
      </c>
      <c r="Y917" s="9" t="s">
        <v>4604</v>
      </c>
      <c r="Z917" s="9" t="s">
        <v>1101</v>
      </c>
      <c r="AA917" s="9" t="s">
        <v>4605</v>
      </c>
      <c r="AB917" s="9" t="s">
        <v>1102</v>
      </c>
    </row>
    <row r="918" spans="1:28" ht="17.25" customHeight="1" x14ac:dyDescent="0.2">
      <c r="A918" s="9">
        <v>426325</v>
      </c>
      <c r="B918" s="9" t="s">
        <v>4606</v>
      </c>
      <c r="C918" s="9" t="s">
        <v>903</v>
      </c>
      <c r="D918" s="9" t="s">
        <v>4607</v>
      </c>
      <c r="E918" s="9" t="s">
        <v>93</v>
      </c>
      <c r="F918" s="188">
        <v>35838</v>
      </c>
      <c r="G918" s="9" t="s">
        <v>34</v>
      </c>
      <c r="H918" s="9" t="s">
        <v>31</v>
      </c>
      <c r="I918" s="9" t="s">
        <v>157</v>
      </c>
      <c r="J918" s="9" t="s">
        <v>32</v>
      </c>
      <c r="K918" s="9" t="s">
        <v>1006</v>
      </c>
      <c r="L918" s="9" t="s">
        <v>86</v>
      </c>
      <c r="Y918" s="9" t="s">
        <v>4608</v>
      </c>
      <c r="Z918" s="9" t="s">
        <v>4609</v>
      </c>
      <c r="AA918" s="9" t="s">
        <v>4610</v>
      </c>
      <c r="AB918" s="9" t="s">
        <v>1090</v>
      </c>
    </row>
    <row r="919" spans="1:28" ht="17.25" customHeight="1" x14ac:dyDescent="0.2">
      <c r="A919" s="9">
        <v>421345</v>
      </c>
      <c r="B919" s="9" t="s">
        <v>4611</v>
      </c>
      <c r="C919" s="9" t="s">
        <v>669</v>
      </c>
      <c r="D919" s="9" t="s">
        <v>370</v>
      </c>
      <c r="E919" s="9" t="s">
        <v>93</v>
      </c>
      <c r="F919" s="188">
        <v>35828</v>
      </c>
      <c r="G919" s="9" t="s">
        <v>34</v>
      </c>
      <c r="H919" s="9" t="s">
        <v>31</v>
      </c>
      <c r="I919" s="9" t="s">
        <v>157</v>
      </c>
      <c r="J919" s="9" t="s">
        <v>32</v>
      </c>
      <c r="K919" s="9">
        <v>2016</v>
      </c>
      <c r="L919" s="9" t="s">
        <v>34</v>
      </c>
      <c r="Y919" s="9" t="s">
        <v>4612</v>
      </c>
      <c r="Z919" s="9" t="s">
        <v>4613</v>
      </c>
      <c r="AA919" s="9" t="s">
        <v>4614</v>
      </c>
      <c r="AB919" s="9" t="s">
        <v>1120</v>
      </c>
    </row>
    <row r="920" spans="1:28" ht="17.25" customHeight="1" x14ac:dyDescent="0.2">
      <c r="A920" s="9">
        <v>418227</v>
      </c>
      <c r="B920" s="9" t="s">
        <v>4615</v>
      </c>
      <c r="C920" s="9" t="s">
        <v>439</v>
      </c>
      <c r="D920" s="9" t="s">
        <v>497</v>
      </c>
      <c r="E920" s="9" t="s">
        <v>93</v>
      </c>
      <c r="F920" s="188">
        <v>33749</v>
      </c>
      <c r="G920" s="9" t="s">
        <v>34</v>
      </c>
      <c r="H920" s="9" t="s">
        <v>31</v>
      </c>
      <c r="I920" s="9" t="s">
        <v>157</v>
      </c>
      <c r="J920" s="9" t="s">
        <v>32</v>
      </c>
      <c r="K920" s="9">
        <v>2011</v>
      </c>
      <c r="L920" s="9" t="s">
        <v>34</v>
      </c>
      <c r="Y920" s="9" t="s">
        <v>4616</v>
      </c>
      <c r="Z920" s="9" t="s">
        <v>4617</v>
      </c>
      <c r="AA920" s="9" t="s">
        <v>1197</v>
      </c>
      <c r="AB920" s="9" t="s">
        <v>1120</v>
      </c>
    </row>
    <row r="921" spans="1:28" ht="17.25" customHeight="1" x14ac:dyDescent="0.2">
      <c r="A921" s="9">
        <v>421350</v>
      </c>
      <c r="B921" s="9" t="s">
        <v>4618</v>
      </c>
      <c r="C921" s="9" t="s">
        <v>994</v>
      </c>
      <c r="D921" s="9" t="s">
        <v>4497</v>
      </c>
      <c r="E921" s="9" t="s">
        <v>92</v>
      </c>
      <c r="F921" s="188">
        <v>35796</v>
      </c>
      <c r="G921" s="9" t="s">
        <v>4619</v>
      </c>
      <c r="H921" s="9" t="s">
        <v>31</v>
      </c>
      <c r="I921" s="9" t="s">
        <v>157</v>
      </c>
      <c r="J921" s="9" t="s">
        <v>29</v>
      </c>
      <c r="K921" s="9">
        <v>2016</v>
      </c>
      <c r="L921" s="9" t="s">
        <v>34</v>
      </c>
      <c r="Y921" s="9" t="s">
        <v>4620</v>
      </c>
      <c r="Z921" s="9" t="s">
        <v>4621</v>
      </c>
      <c r="AA921" s="9" t="s">
        <v>4499</v>
      </c>
      <c r="AB921" s="9" t="s">
        <v>1102</v>
      </c>
    </row>
    <row r="922" spans="1:28" ht="17.25" customHeight="1" x14ac:dyDescent="0.2">
      <c r="A922" s="9">
        <v>426308</v>
      </c>
      <c r="B922" s="9" t="s">
        <v>4622</v>
      </c>
      <c r="C922" s="9" t="s">
        <v>4623</v>
      </c>
      <c r="D922" s="9" t="s">
        <v>370</v>
      </c>
      <c r="E922" s="9" t="s">
        <v>93</v>
      </c>
      <c r="H922" s="9" t="s">
        <v>31</v>
      </c>
      <c r="I922" s="9" t="s">
        <v>157</v>
      </c>
      <c r="J922" s="9" t="s">
        <v>29</v>
      </c>
      <c r="K922" s="9">
        <v>2016</v>
      </c>
      <c r="L922" s="9" t="s">
        <v>46</v>
      </c>
      <c r="Y922" s="9" t="s">
        <v>4624</v>
      </c>
      <c r="Z922" s="9" t="s">
        <v>4625</v>
      </c>
      <c r="AA922" s="9" t="s">
        <v>4626</v>
      </c>
      <c r="AB922" s="9" t="s">
        <v>4627</v>
      </c>
    </row>
    <row r="923" spans="1:28" ht="17.25" customHeight="1" x14ac:dyDescent="0.2">
      <c r="A923" s="9">
        <v>426304</v>
      </c>
      <c r="B923" s="9" t="s">
        <v>4628</v>
      </c>
      <c r="C923" s="9" t="s">
        <v>285</v>
      </c>
      <c r="D923" s="9" t="s">
        <v>4629</v>
      </c>
      <c r="E923" s="9" t="s">
        <v>92</v>
      </c>
      <c r="F923" s="188">
        <v>33366</v>
      </c>
      <c r="H923" s="9" t="s">
        <v>31</v>
      </c>
      <c r="I923" s="9" t="s">
        <v>157</v>
      </c>
      <c r="J923" s="9" t="s">
        <v>29</v>
      </c>
      <c r="K923" s="9">
        <v>2010</v>
      </c>
      <c r="L923" s="9" t="s">
        <v>77</v>
      </c>
      <c r="N923" s="9">
        <v>1177</v>
      </c>
      <c r="O923" s="188">
        <v>44607.544108796297</v>
      </c>
      <c r="P923" s="9">
        <v>29000</v>
      </c>
      <c r="Y923" s="9" t="s">
        <v>4630</v>
      </c>
      <c r="Z923" s="9" t="s">
        <v>1101</v>
      </c>
      <c r="AA923" s="9" t="s">
        <v>4631</v>
      </c>
      <c r="AB923" s="9" t="s">
        <v>1102</v>
      </c>
    </row>
    <row r="924" spans="1:28" ht="17.25" customHeight="1" x14ac:dyDescent="0.2">
      <c r="A924" s="9">
        <v>423193</v>
      </c>
      <c r="B924" s="9" t="s">
        <v>4632</v>
      </c>
      <c r="C924" s="9" t="s">
        <v>543</v>
      </c>
      <c r="D924" s="9" t="s">
        <v>607</v>
      </c>
      <c r="E924" s="9" t="s">
        <v>92</v>
      </c>
      <c r="F924" s="188">
        <v>36339</v>
      </c>
      <c r="G924" s="9" t="s">
        <v>34</v>
      </c>
      <c r="H924" s="9" t="s">
        <v>31</v>
      </c>
      <c r="I924" s="9" t="s">
        <v>157</v>
      </c>
      <c r="J924" s="9" t="s">
        <v>29</v>
      </c>
      <c r="K924" s="9">
        <v>2017</v>
      </c>
      <c r="L924" s="9" t="s">
        <v>34</v>
      </c>
      <c r="Y924" s="9" t="s">
        <v>4633</v>
      </c>
      <c r="Z924" s="9" t="s">
        <v>4634</v>
      </c>
      <c r="AA924" s="9" t="s">
        <v>4635</v>
      </c>
      <c r="AB924" s="9" t="s">
        <v>1120</v>
      </c>
    </row>
    <row r="925" spans="1:28" ht="17.25" customHeight="1" x14ac:dyDescent="0.2">
      <c r="A925" s="9">
        <v>422488</v>
      </c>
      <c r="B925" s="9" t="s">
        <v>4636</v>
      </c>
      <c r="C925" s="9" t="s">
        <v>600</v>
      </c>
      <c r="D925" s="9" t="s">
        <v>4637</v>
      </c>
      <c r="E925" s="9" t="s">
        <v>93</v>
      </c>
      <c r="F925" s="188">
        <v>35065</v>
      </c>
      <c r="G925" s="9" t="s">
        <v>513</v>
      </c>
      <c r="H925" s="9" t="s">
        <v>31</v>
      </c>
      <c r="I925" s="9" t="s">
        <v>157</v>
      </c>
      <c r="K925" s="9">
        <v>2013</v>
      </c>
      <c r="L925" s="9" t="s">
        <v>46</v>
      </c>
      <c r="X925" s="9" t="s">
        <v>517</v>
      </c>
      <c r="Y925" s="9" t="s">
        <v>4638</v>
      </c>
      <c r="Z925" s="9" t="s">
        <v>4639</v>
      </c>
      <c r="AA925" s="9" t="s">
        <v>1136</v>
      </c>
      <c r="AB925" s="9" t="s">
        <v>4640</v>
      </c>
    </row>
    <row r="926" spans="1:28" ht="17.25" customHeight="1" x14ac:dyDescent="0.2">
      <c r="A926" s="9">
        <v>423176</v>
      </c>
      <c r="B926" s="9" t="s">
        <v>4641</v>
      </c>
      <c r="C926" s="9" t="s">
        <v>270</v>
      </c>
      <c r="D926" s="9" t="s">
        <v>288</v>
      </c>
      <c r="E926" s="9" t="s">
        <v>93</v>
      </c>
      <c r="F926" s="188">
        <v>35796</v>
      </c>
      <c r="G926" s="9" t="s">
        <v>538</v>
      </c>
      <c r="H926" s="9" t="s">
        <v>31</v>
      </c>
      <c r="I926" s="9" t="s">
        <v>157</v>
      </c>
      <c r="J926" s="9" t="s">
        <v>32</v>
      </c>
      <c r="K926" s="9">
        <v>2016</v>
      </c>
      <c r="L926" s="9" t="s">
        <v>46</v>
      </c>
      <c r="Y926" s="9" t="s">
        <v>4642</v>
      </c>
      <c r="Z926" s="9" t="s">
        <v>1117</v>
      </c>
      <c r="AA926" s="9" t="s">
        <v>1213</v>
      </c>
      <c r="AB926" s="9" t="s">
        <v>4643</v>
      </c>
    </row>
    <row r="927" spans="1:28" ht="17.25" customHeight="1" x14ac:dyDescent="0.2">
      <c r="A927" s="9">
        <v>426315</v>
      </c>
      <c r="B927" s="9" t="s">
        <v>4644</v>
      </c>
      <c r="C927" s="9" t="s">
        <v>503</v>
      </c>
      <c r="D927" s="9" t="s">
        <v>349</v>
      </c>
      <c r="E927" s="9" t="s">
        <v>93</v>
      </c>
      <c r="F927" s="188">
        <v>32112</v>
      </c>
      <c r="G927" s="9" t="s">
        <v>86</v>
      </c>
      <c r="H927" s="9" t="s">
        <v>31</v>
      </c>
      <c r="I927" s="9" t="s">
        <v>157</v>
      </c>
      <c r="J927" s="9" t="s">
        <v>29</v>
      </c>
      <c r="K927" s="9">
        <v>2005</v>
      </c>
      <c r="L927" s="9" t="s">
        <v>86</v>
      </c>
      <c r="Y927" s="9" t="s">
        <v>4645</v>
      </c>
      <c r="Z927" s="9" t="s">
        <v>1403</v>
      </c>
      <c r="AA927" s="9" t="s">
        <v>2259</v>
      </c>
      <c r="AB927" s="9" t="s">
        <v>1157</v>
      </c>
    </row>
    <row r="928" spans="1:28" ht="17.25" customHeight="1" x14ac:dyDescent="0.2">
      <c r="A928" s="9">
        <v>424618</v>
      </c>
      <c r="B928" s="9" t="s">
        <v>4646</v>
      </c>
      <c r="C928" s="9" t="s">
        <v>281</v>
      </c>
      <c r="D928" s="9" t="s">
        <v>368</v>
      </c>
      <c r="E928" s="9" t="s">
        <v>93</v>
      </c>
      <c r="F928" s="188">
        <v>32874</v>
      </c>
      <c r="G928" s="9" t="s">
        <v>46</v>
      </c>
      <c r="H928" s="9" t="s">
        <v>31</v>
      </c>
      <c r="I928" s="9" t="s">
        <v>157</v>
      </c>
      <c r="J928" s="9" t="s">
        <v>29</v>
      </c>
      <c r="K928" s="9">
        <v>2008</v>
      </c>
      <c r="L928" s="9" t="s">
        <v>34</v>
      </c>
      <c r="X928" s="9" t="s">
        <v>517</v>
      </c>
      <c r="Y928" s="9" t="s">
        <v>4647</v>
      </c>
      <c r="Z928" s="9" t="s">
        <v>1160</v>
      </c>
      <c r="AA928" s="9" t="s">
        <v>4648</v>
      </c>
      <c r="AB928" s="9" t="s">
        <v>1090</v>
      </c>
    </row>
    <row r="929" spans="1:28" ht="17.25" customHeight="1" x14ac:dyDescent="0.2">
      <c r="A929" s="9">
        <v>427256</v>
      </c>
      <c r="B929" s="9" t="s">
        <v>4649</v>
      </c>
      <c r="C929" s="9" t="s">
        <v>404</v>
      </c>
      <c r="D929" s="9" t="s">
        <v>4650</v>
      </c>
      <c r="E929" s="9" t="s">
        <v>283</v>
      </c>
      <c r="F929" s="188" t="s">
        <v>4651</v>
      </c>
      <c r="G929" s="9" t="s">
        <v>1066</v>
      </c>
      <c r="H929" s="9" t="s">
        <v>31</v>
      </c>
      <c r="I929" s="9" t="s">
        <v>157</v>
      </c>
      <c r="J929" s="9" t="s">
        <v>29</v>
      </c>
      <c r="K929" s="9">
        <v>2017</v>
      </c>
      <c r="Y929" s="9" t="s">
        <v>4652</v>
      </c>
      <c r="Z929" s="9" t="s">
        <v>4653</v>
      </c>
      <c r="AA929" s="9" t="s">
        <v>4654</v>
      </c>
      <c r="AB929" s="9" t="s">
        <v>4655</v>
      </c>
    </row>
    <row r="930" spans="1:28" ht="17.25" customHeight="1" x14ac:dyDescent="0.2">
      <c r="A930" s="9">
        <v>427255</v>
      </c>
      <c r="B930" s="9" t="s">
        <v>4656</v>
      </c>
      <c r="C930" s="9" t="s">
        <v>344</v>
      </c>
      <c r="D930" s="9" t="s">
        <v>4657</v>
      </c>
      <c r="E930" s="9" t="s">
        <v>283</v>
      </c>
      <c r="F930" s="188">
        <v>27449</v>
      </c>
      <c r="G930" s="9" t="s">
        <v>34</v>
      </c>
      <c r="H930" s="9" t="s">
        <v>31</v>
      </c>
      <c r="I930" s="9" t="s">
        <v>157</v>
      </c>
      <c r="J930" s="9" t="s">
        <v>29</v>
      </c>
      <c r="K930" s="9">
        <v>1993</v>
      </c>
      <c r="L930" s="9" t="s">
        <v>34</v>
      </c>
      <c r="Y930" s="9" t="s">
        <v>4658</v>
      </c>
      <c r="Z930" s="9" t="s">
        <v>4659</v>
      </c>
      <c r="AA930" s="9" t="s">
        <v>4660</v>
      </c>
      <c r="AB930" s="9" t="s">
        <v>1090</v>
      </c>
    </row>
    <row r="931" spans="1:28" ht="17.25" customHeight="1" x14ac:dyDescent="0.2">
      <c r="A931" s="9">
        <v>425004</v>
      </c>
      <c r="B931" s="9" t="s">
        <v>4661</v>
      </c>
      <c r="C931" s="9" t="s">
        <v>305</v>
      </c>
      <c r="D931" s="9" t="s">
        <v>275</v>
      </c>
      <c r="E931" s="9" t="s">
        <v>93</v>
      </c>
      <c r="F931" s="188">
        <v>35820</v>
      </c>
      <c r="G931" s="9" t="s">
        <v>338</v>
      </c>
      <c r="H931" s="9" t="s">
        <v>31</v>
      </c>
      <c r="I931" s="9" t="s">
        <v>157</v>
      </c>
      <c r="J931" s="9" t="s">
        <v>32</v>
      </c>
      <c r="K931" s="9">
        <v>2016</v>
      </c>
      <c r="L931" s="9" t="s">
        <v>46</v>
      </c>
      <c r="Y931" s="9" t="s">
        <v>4662</v>
      </c>
      <c r="Z931" s="9" t="s">
        <v>1108</v>
      </c>
      <c r="AA931" s="9" t="s">
        <v>4663</v>
      </c>
      <c r="AB931" s="9" t="s">
        <v>2573</v>
      </c>
    </row>
    <row r="932" spans="1:28" ht="17.25" customHeight="1" x14ac:dyDescent="0.2">
      <c r="A932" s="9">
        <v>423284</v>
      </c>
      <c r="B932" s="9" t="s">
        <v>4664</v>
      </c>
      <c r="C932" s="9" t="s">
        <v>632</v>
      </c>
      <c r="D932" s="9" t="s">
        <v>349</v>
      </c>
      <c r="E932" s="9" t="s">
        <v>92</v>
      </c>
      <c r="F932" s="188">
        <v>36063</v>
      </c>
      <c r="G932" s="9" t="s">
        <v>86</v>
      </c>
      <c r="H932" s="9" t="s">
        <v>31</v>
      </c>
      <c r="I932" s="9" t="s">
        <v>157</v>
      </c>
      <c r="J932" s="9" t="s">
        <v>29</v>
      </c>
      <c r="K932" s="9">
        <v>2017</v>
      </c>
      <c r="L932" s="9" t="s">
        <v>86</v>
      </c>
      <c r="Y932" s="9" t="s">
        <v>4665</v>
      </c>
      <c r="Z932" s="9" t="s">
        <v>4666</v>
      </c>
      <c r="AA932" s="9" t="s">
        <v>2259</v>
      </c>
      <c r="AB932" s="9" t="s">
        <v>1157</v>
      </c>
    </row>
    <row r="933" spans="1:28" ht="17.25" customHeight="1" x14ac:dyDescent="0.2">
      <c r="A933" s="9">
        <v>424607</v>
      </c>
      <c r="B933" s="9" t="s">
        <v>4667</v>
      </c>
      <c r="C933" s="9" t="s">
        <v>761</v>
      </c>
      <c r="D933" s="9" t="s">
        <v>376</v>
      </c>
      <c r="E933" s="9" t="s">
        <v>93</v>
      </c>
      <c r="F933" s="188">
        <v>35825</v>
      </c>
      <c r="G933" s="9" t="s">
        <v>928</v>
      </c>
      <c r="H933" s="9" t="s">
        <v>31</v>
      </c>
      <c r="I933" s="9" t="s">
        <v>157</v>
      </c>
      <c r="J933" s="9" t="s">
        <v>29</v>
      </c>
      <c r="K933" s="9">
        <v>2016</v>
      </c>
      <c r="L933" s="9" t="s">
        <v>46</v>
      </c>
      <c r="Y933" s="9" t="s">
        <v>4668</v>
      </c>
      <c r="Z933" s="9" t="s">
        <v>4669</v>
      </c>
      <c r="AA933" s="9" t="s">
        <v>1133</v>
      </c>
      <c r="AB933" s="9" t="s">
        <v>1102</v>
      </c>
    </row>
    <row r="934" spans="1:28" ht="17.25" customHeight="1" x14ac:dyDescent="0.2">
      <c r="A934" s="9">
        <v>426357</v>
      </c>
      <c r="B934" s="9" t="s">
        <v>4670</v>
      </c>
      <c r="C934" s="9" t="s">
        <v>1089</v>
      </c>
      <c r="D934" s="9" t="s">
        <v>279</v>
      </c>
      <c r="E934" s="9" t="s">
        <v>92</v>
      </c>
      <c r="F934" s="188" t="s">
        <v>4671</v>
      </c>
      <c r="G934" s="9" t="s">
        <v>4672</v>
      </c>
      <c r="H934" s="9" t="s">
        <v>31</v>
      </c>
      <c r="I934" s="9" t="s">
        <v>157</v>
      </c>
      <c r="J934" s="9" t="s">
        <v>29</v>
      </c>
      <c r="K934" s="9">
        <v>1999</v>
      </c>
      <c r="L934" s="9" t="s">
        <v>86</v>
      </c>
      <c r="Y934" s="9" t="s">
        <v>4673</v>
      </c>
      <c r="Z934" s="9" t="s">
        <v>4674</v>
      </c>
      <c r="AA934" s="9" t="s">
        <v>4675</v>
      </c>
      <c r="AB934" s="9" t="s">
        <v>4676</v>
      </c>
    </row>
    <row r="935" spans="1:28" ht="17.25" customHeight="1" x14ac:dyDescent="0.2">
      <c r="A935" s="9">
        <v>425997</v>
      </c>
      <c r="B935" s="9" t="s">
        <v>4677</v>
      </c>
      <c r="C935" s="9" t="s">
        <v>507</v>
      </c>
      <c r="D935" s="9" t="s">
        <v>4678</v>
      </c>
      <c r="E935" s="9" t="s">
        <v>93</v>
      </c>
      <c r="F935" s="188">
        <v>36526</v>
      </c>
      <c r="G935" s="9" t="s">
        <v>34</v>
      </c>
      <c r="H935" s="9" t="s">
        <v>31</v>
      </c>
      <c r="I935" s="9" t="s">
        <v>157</v>
      </c>
      <c r="Y935" s="9" t="s">
        <v>4679</v>
      </c>
      <c r="Z935" s="9" t="s">
        <v>4680</v>
      </c>
      <c r="AA935" s="9" t="s">
        <v>1104</v>
      </c>
      <c r="AB935" s="9" t="s">
        <v>1298</v>
      </c>
    </row>
    <row r="936" spans="1:28" ht="17.25" customHeight="1" x14ac:dyDescent="0.2">
      <c r="A936" s="9">
        <v>427252</v>
      </c>
      <c r="B936" s="9" t="s">
        <v>4681</v>
      </c>
      <c r="C936" s="9" t="s">
        <v>429</v>
      </c>
      <c r="D936" s="9" t="s">
        <v>324</v>
      </c>
      <c r="E936" s="9" t="s">
        <v>283</v>
      </c>
      <c r="F936" s="188" t="s">
        <v>4682</v>
      </c>
      <c r="G936" s="9" t="s">
        <v>34</v>
      </c>
      <c r="H936" s="9" t="s">
        <v>31</v>
      </c>
      <c r="I936" s="9" t="s">
        <v>157</v>
      </c>
      <c r="J936" s="9" t="s">
        <v>32</v>
      </c>
      <c r="K936" s="9">
        <v>2007</v>
      </c>
      <c r="L936" s="9" t="s">
        <v>34</v>
      </c>
      <c r="Y936" s="9" t="s">
        <v>4683</v>
      </c>
      <c r="Z936" s="9" t="s">
        <v>4684</v>
      </c>
      <c r="AA936" s="9" t="s">
        <v>1109</v>
      </c>
      <c r="AB936" s="9" t="s">
        <v>1120</v>
      </c>
    </row>
    <row r="937" spans="1:28" ht="17.25" customHeight="1" x14ac:dyDescent="0.2">
      <c r="A937" s="9">
        <v>424597</v>
      </c>
      <c r="B937" s="9" t="s">
        <v>4685</v>
      </c>
      <c r="C937" s="9" t="s">
        <v>782</v>
      </c>
      <c r="D937" s="9" t="s">
        <v>376</v>
      </c>
      <c r="E937" s="9" t="s">
        <v>93</v>
      </c>
      <c r="F937" s="188">
        <v>34867</v>
      </c>
      <c r="G937" s="9" t="s">
        <v>34</v>
      </c>
      <c r="H937" s="9" t="s">
        <v>31</v>
      </c>
      <c r="I937" s="9" t="s">
        <v>157</v>
      </c>
      <c r="J937" s="9" t="s">
        <v>32</v>
      </c>
      <c r="K937" s="9">
        <v>2013</v>
      </c>
      <c r="L937" s="9" t="s">
        <v>34</v>
      </c>
      <c r="Y937" s="9" t="s">
        <v>4686</v>
      </c>
      <c r="Z937" s="9" t="s">
        <v>4687</v>
      </c>
      <c r="AA937" s="9" t="s">
        <v>2011</v>
      </c>
      <c r="AB937" s="9" t="s">
        <v>1090</v>
      </c>
    </row>
    <row r="938" spans="1:28" ht="17.25" customHeight="1" x14ac:dyDescent="0.2">
      <c r="A938" s="9">
        <v>427253</v>
      </c>
      <c r="B938" s="9" t="s">
        <v>4688</v>
      </c>
      <c r="C938" s="9" t="s">
        <v>353</v>
      </c>
      <c r="D938" s="9" t="s">
        <v>4689</v>
      </c>
      <c r="E938" s="9" t="s">
        <v>93</v>
      </c>
      <c r="F938" s="188" t="s">
        <v>4690</v>
      </c>
      <c r="G938" s="9" t="s">
        <v>273</v>
      </c>
      <c r="H938" s="9" t="s">
        <v>44</v>
      </c>
      <c r="I938" s="9" t="s">
        <v>157</v>
      </c>
      <c r="J938" s="9" t="s">
        <v>32</v>
      </c>
      <c r="K938" s="9">
        <v>2018</v>
      </c>
      <c r="L938" s="9" t="s">
        <v>46</v>
      </c>
      <c r="Y938" s="9" t="s">
        <v>4691</v>
      </c>
      <c r="Z938" s="9" t="s">
        <v>4692</v>
      </c>
      <c r="AA938" s="9" t="s">
        <v>4693</v>
      </c>
      <c r="AB938" s="9" t="s">
        <v>4694</v>
      </c>
    </row>
    <row r="939" spans="1:28" ht="17.25" customHeight="1" x14ac:dyDescent="0.2">
      <c r="A939" s="9">
        <v>420871</v>
      </c>
      <c r="B939" s="9" t="s">
        <v>4695</v>
      </c>
      <c r="C939" s="9" t="s">
        <v>403</v>
      </c>
      <c r="D939" s="9" t="s">
        <v>440</v>
      </c>
      <c r="E939" s="9" t="s">
        <v>93</v>
      </c>
      <c r="F939" s="188">
        <v>35547</v>
      </c>
      <c r="G939" s="9" t="s">
        <v>34</v>
      </c>
      <c r="H939" s="9" t="s">
        <v>31</v>
      </c>
      <c r="I939" s="9" t="s">
        <v>157</v>
      </c>
      <c r="J939" s="9" t="s">
        <v>29</v>
      </c>
      <c r="K939" s="9">
        <v>2016</v>
      </c>
      <c r="L939" s="9" t="s">
        <v>34</v>
      </c>
      <c r="Y939" s="9" t="s">
        <v>4696</v>
      </c>
      <c r="Z939" s="9" t="s">
        <v>1105</v>
      </c>
      <c r="AA939" s="9" t="s">
        <v>1116</v>
      </c>
      <c r="AB939" s="9" t="s">
        <v>1745</v>
      </c>
    </row>
    <row r="940" spans="1:28" ht="17.25" customHeight="1" x14ac:dyDescent="0.2">
      <c r="A940" s="9">
        <v>426015</v>
      </c>
      <c r="B940" s="9" t="s">
        <v>4697</v>
      </c>
      <c r="C940" s="9" t="s">
        <v>735</v>
      </c>
      <c r="D940" s="9" t="s">
        <v>4698</v>
      </c>
      <c r="E940" s="9" t="s">
        <v>92</v>
      </c>
      <c r="F940" s="188">
        <v>36260</v>
      </c>
      <c r="G940" s="9" t="s">
        <v>4699</v>
      </c>
      <c r="H940" s="9" t="s">
        <v>31</v>
      </c>
      <c r="I940" s="9" t="s">
        <v>157</v>
      </c>
      <c r="J940" s="9" t="s">
        <v>29</v>
      </c>
      <c r="K940" s="9">
        <v>2017</v>
      </c>
      <c r="L940" s="9" t="s">
        <v>46</v>
      </c>
      <c r="Y940" s="9" t="s">
        <v>4700</v>
      </c>
      <c r="Z940" s="9" t="s">
        <v>4701</v>
      </c>
      <c r="AA940" s="9" t="s">
        <v>4702</v>
      </c>
      <c r="AB940" s="9" t="s">
        <v>1090</v>
      </c>
    </row>
    <row r="941" spans="1:28" ht="17.25" customHeight="1" x14ac:dyDescent="0.2">
      <c r="A941" s="9">
        <v>426014</v>
      </c>
      <c r="B941" s="9" t="s">
        <v>4703</v>
      </c>
      <c r="C941" s="9" t="s">
        <v>605</v>
      </c>
      <c r="D941" s="9" t="s">
        <v>349</v>
      </c>
      <c r="E941" s="9" t="s">
        <v>92</v>
      </c>
      <c r="H941" s="9" t="s">
        <v>31</v>
      </c>
      <c r="I941" s="9" t="s">
        <v>157</v>
      </c>
      <c r="J941" s="9" t="s">
        <v>29</v>
      </c>
      <c r="K941" s="9">
        <v>2011</v>
      </c>
      <c r="L941" s="9" t="s">
        <v>83</v>
      </c>
      <c r="Y941" s="9" t="s">
        <v>4704</v>
      </c>
      <c r="Z941" s="9" t="s">
        <v>4402</v>
      </c>
      <c r="AA941" s="9" t="s">
        <v>1143</v>
      </c>
      <c r="AB941" s="9" t="s">
        <v>4705</v>
      </c>
    </row>
    <row r="942" spans="1:28" ht="17.25" customHeight="1" x14ac:dyDescent="0.2">
      <c r="A942" s="9">
        <v>420874</v>
      </c>
      <c r="B942" s="9" t="s">
        <v>4706</v>
      </c>
      <c r="C942" s="9" t="s">
        <v>326</v>
      </c>
      <c r="D942" s="9" t="s">
        <v>4707</v>
      </c>
      <c r="E942" s="9" t="s">
        <v>93</v>
      </c>
      <c r="F942" s="188">
        <v>35680</v>
      </c>
      <c r="G942" s="9" t="s">
        <v>480</v>
      </c>
      <c r="H942" s="9" t="s">
        <v>31</v>
      </c>
      <c r="I942" s="9" t="s">
        <v>157</v>
      </c>
      <c r="J942" s="9" t="s">
        <v>29</v>
      </c>
      <c r="K942" s="9">
        <v>2016</v>
      </c>
      <c r="L942" s="9" t="s">
        <v>86</v>
      </c>
      <c r="Y942" s="9" t="s">
        <v>4708</v>
      </c>
      <c r="Z942" s="9" t="s">
        <v>1241</v>
      </c>
      <c r="AA942" s="9" t="s">
        <v>1177</v>
      </c>
      <c r="AB942" s="9" t="s">
        <v>2502</v>
      </c>
    </row>
    <row r="943" spans="1:28" ht="17.25" customHeight="1" x14ac:dyDescent="0.2">
      <c r="A943" s="9">
        <v>426005</v>
      </c>
      <c r="B943" s="9" t="s">
        <v>4709</v>
      </c>
      <c r="C943" s="9" t="s">
        <v>776</v>
      </c>
      <c r="D943" s="9" t="s">
        <v>329</v>
      </c>
      <c r="E943" s="9" t="s">
        <v>93</v>
      </c>
      <c r="F943" s="188">
        <v>35645</v>
      </c>
      <c r="H943" s="9" t="s">
        <v>31</v>
      </c>
      <c r="I943" s="9" t="s">
        <v>157</v>
      </c>
      <c r="J943" s="9" t="s">
        <v>29</v>
      </c>
      <c r="K943" s="9">
        <v>2015</v>
      </c>
      <c r="L943" s="9" t="s">
        <v>86</v>
      </c>
      <c r="Y943" s="9" t="s">
        <v>4710</v>
      </c>
      <c r="Z943" s="9" t="s">
        <v>4711</v>
      </c>
      <c r="AA943" s="9" t="s">
        <v>4712</v>
      </c>
      <c r="AB943" s="9" t="s">
        <v>1102</v>
      </c>
    </row>
    <row r="944" spans="1:28" ht="17.25" customHeight="1" x14ac:dyDescent="0.2">
      <c r="A944" s="9">
        <v>427257</v>
      </c>
      <c r="B944" s="9" t="s">
        <v>4713</v>
      </c>
      <c r="C944" s="9" t="s">
        <v>509</v>
      </c>
      <c r="D944" s="9" t="s">
        <v>272</v>
      </c>
      <c r="E944" s="9" t="s">
        <v>93</v>
      </c>
      <c r="F944" s="188">
        <v>36840</v>
      </c>
      <c r="G944" s="9" t="s">
        <v>836</v>
      </c>
      <c r="H944" s="9" t="s">
        <v>31</v>
      </c>
      <c r="I944" s="9" t="s">
        <v>157</v>
      </c>
      <c r="J944" s="9" t="s">
        <v>32</v>
      </c>
      <c r="K944" s="9">
        <v>2018</v>
      </c>
      <c r="L944" s="9" t="s">
        <v>83</v>
      </c>
      <c r="Y944" s="9" t="s">
        <v>4714</v>
      </c>
      <c r="Z944" s="9" t="s">
        <v>4715</v>
      </c>
      <c r="AA944" s="9" t="s">
        <v>1249</v>
      </c>
      <c r="AB944" s="9" t="s">
        <v>1090</v>
      </c>
    </row>
    <row r="945" spans="1:28" ht="17.25" customHeight="1" x14ac:dyDescent="0.2">
      <c r="A945" s="9">
        <v>423283</v>
      </c>
      <c r="B945" s="9" t="s">
        <v>4716</v>
      </c>
      <c r="C945" s="9" t="s">
        <v>4717</v>
      </c>
      <c r="D945" s="9" t="s">
        <v>4718</v>
      </c>
      <c r="E945" s="9" t="s">
        <v>92</v>
      </c>
      <c r="F945" s="188">
        <v>36182</v>
      </c>
      <c r="G945" s="9" t="s">
        <v>538</v>
      </c>
      <c r="H945" s="9" t="s">
        <v>31</v>
      </c>
      <c r="I945" s="9" t="s">
        <v>157</v>
      </c>
      <c r="J945" s="9" t="s">
        <v>32</v>
      </c>
      <c r="K945" s="9">
        <v>2017</v>
      </c>
      <c r="L945" s="9" t="s">
        <v>46</v>
      </c>
      <c r="Y945" s="9" t="s">
        <v>4719</v>
      </c>
      <c r="Z945" s="9" t="e">
        <v>#REF!</v>
      </c>
      <c r="AA945" s="9" t="s">
        <v>1154</v>
      </c>
      <c r="AB945" s="9" t="s">
        <v>1277</v>
      </c>
    </row>
    <row r="946" spans="1:28" ht="17.25" customHeight="1" x14ac:dyDescent="0.2">
      <c r="A946" s="9">
        <v>427040</v>
      </c>
      <c r="B946" s="9" t="s">
        <v>4720</v>
      </c>
      <c r="C946" s="9" t="s">
        <v>994</v>
      </c>
      <c r="D946" s="9" t="s">
        <v>4721</v>
      </c>
      <c r="E946" s="9" t="s">
        <v>92</v>
      </c>
      <c r="F946" s="188">
        <v>36161</v>
      </c>
      <c r="H946" s="9" t="s">
        <v>31</v>
      </c>
      <c r="I946" s="9" t="s">
        <v>157</v>
      </c>
      <c r="J946" s="9" t="s">
        <v>29</v>
      </c>
      <c r="K946" s="9">
        <v>2016</v>
      </c>
      <c r="L946" s="9" t="s">
        <v>86</v>
      </c>
      <c r="Y946" s="9" t="s">
        <v>4722</v>
      </c>
      <c r="Z946" s="9" t="s">
        <v>4621</v>
      </c>
      <c r="AA946" s="9" t="s">
        <v>4723</v>
      </c>
      <c r="AB946" s="9" t="s">
        <v>4724</v>
      </c>
    </row>
    <row r="947" spans="1:28" ht="17.25" customHeight="1" x14ac:dyDescent="0.2">
      <c r="A947" s="9">
        <v>427041</v>
      </c>
      <c r="B947" s="9" t="s">
        <v>4725</v>
      </c>
      <c r="C947" s="9" t="s">
        <v>385</v>
      </c>
      <c r="D947" s="9" t="s">
        <v>666</v>
      </c>
      <c r="E947" s="9" t="s">
        <v>93</v>
      </c>
      <c r="F947" s="188">
        <v>34700</v>
      </c>
      <c r="H947" s="9" t="s">
        <v>31</v>
      </c>
      <c r="I947" s="9" t="s">
        <v>157</v>
      </c>
      <c r="J947" s="9" t="s">
        <v>29</v>
      </c>
      <c r="K947" s="9">
        <v>2012</v>
      </c>
      <c r="L947" s="9" t="s">
        <v>83</v>
      </c>
      <c r="Y947" s="9" t="s">
        <v>4726</v>
      </c>
      <c r="Z947" s="9" t="s">
        <v>4727</v>
      </c>
      <c r="AA947" s="9" t="s">
        <v>1150</v>
      </c>
      <c r="AB947" s="9" t="s">
        <v>1090</v>
      </c>
    </row>
    <row r="948" spans="1:28" ht="17.25" customHeight="1" x14ac:dyDescent="0.2">
      <c r="A948" s="9">
        <v>424238</v>
      </c>
      <c r="B948" s="9" t="s">
        <v>4728</v>
      </c>
      <c r="C948" s="9" t="s">
        <v>305</v>
      </c>
      <c r="D948" s="9" t="s">
        <v>4729</v>
      </c>
      <c r="E948" s="9" t="s">
        <v>93</v>
      </c>
      <c r="F948" s="188">
        <v>30266</v>
      </c>
      <c r="G948" s="9" t="s">
        <v>465</v>
      </c>
      <c r="H948" s="9" t="s">
        <v>35</v>
      </c>
      <c r="I948" s="9" t="s">
        <v>157</v>
      </c>
      <c r="J948" s="9" t="s">
        <v>32</v>
      </c>
      <c r="K948" s="9">
        <v>2000</v>
      </c>
      <c r="L948" s="9" t="s">
        <v>46</v>
      </c>
      <c r="N948" s="9">
        <v>1254</v>
      </c>
      <c r="O948" s="188">
        <v>44609.542175925926</v>
      </c>
      <c r="P948" s="9">
        <v>16000</v>
      </c>
      <c r="Y948" s="9" t="s">
        <v>4730</v>
      </c>
      <c r="Z948" s="9" t="s">
        <v>1211</v>
      </c>
      <c r="AA948" s="9" t="s">
        <v>1325</v>
      </c>
      <c r="AB948" s="9" t="s">
        <v>1100</v>
      </c>
    </row>
    <row r="949" spans="1:28" ht="17.25" customHeight="1" x14ac:dyDescent="0.2">
      <c r="A949" s="9">
        <v>424235</v>
      </c>
      <c r="B949" s="9" t="s">
        <v>4731</v>
      </c>
      <c r="C949" s="9" t="s">
        <v>378</v>
      </c>
      <c r="D949" s="9" t="s">
        <v>4732</v>
      </c>
      <c r="E949" s="9" t="s">
        <v>93</v>
      </c>
      <c r="F949" s="188">
        <v>36214</v>
      </c>
      <c r="G949" s="9" t="s">
        <v>34</v>
      </c>
      <c r="H949" s="9" t="s">
        <v>31</v>
      </c>
      <c r="I949" s="9" t="s">
        <v>157</v>
      </c>
      <c r="J949" s="9" t="s">
        <v>32</v>
      </c>
      <c r="K949" s="9">
        <v>2017</v>
      </c>
      <c r="L949" s="9" t="s">
        <v>34</v>
      </c>
      <c r="Y949" s="9" t="s">
        <v>4733</v>
      </c>
      <c r="Z949" s="9" t="s">
        <v>4734</v>
      </c>
      <c r="AA949" s="9" t="s">
        <v>1192</v>
      </c>
      <c r="AB949" s="9" t="s">
        <v>1098</v>
      </c>
    </row>
    <row r="950" spans="1:28" ht="17.25" customHeight="1" x14ac:dyDescent="0.2">
      <c r="A950" s="9">
        <v>427717</v>
      </c>
      <c r="B950" s="9" t="s">
        <v>4735</v>
      </c>
      <c r="C950" s="9" t="s">
        <v>305</v>
      </c>
      <c r="D950" s="9" t="s">
        <v>4736</v>
      </c>
      <c r="E950" s="9" t="s">
        <v>93</v>
      </c>
      <c r="F950" s="188">
        <v>36892</v>
      </c>
      <c r="G950" s="9" t="s">
        <v>34</v>
      </c>
      <c r="H950" s="9" t="s">
        <v>31</v>
      </c>
      <c r="I950" s="9" t="s">
        <v>157</v>
      </c>
      <c r="J950" s="9" t="s">
        <v>29</v>
      </c>
      <c r="K950" s="9">
        <v>2018</v>
      </c>
      <c r="L950" s="9" t="s">
        <v>34</v>
      </c>
      <c r="Y950" s="9" t="s">
        <v>4737</v>
      </c>
      <c r="Z950" s="9" t="s">
        <v>1207</v>
      </c>
      <c r="AA950" s="9" t="s">
        <v>4738</v>
      </c>
      <c r="AB950" s="9" t="s">
        <v>4739</v>
      </c>
    </row>
    <row r="951" spans="1:28" ht="17.25" customHeight="1" x14ac:dyDescent="0.2">
      <c r="A951" s="9">
        <v>422410</v>
      </c>
      <c r="B951" s="9" t="s">
        <v>4740</v>
      </c>
      <c r="C951" s="9" t="s">
        <v>1070</v>
      </c>
      <c r="D951" s="9" t="s">
        <v>297</v>
      </c>
      <c r="E951" s="9" t="s">
        <v>93</v>
      </c>
      <c r="F951" s="188">
        <v>32321</v>
      </c>
      <c r="G951" s="9" t="s">
        <v>34</v>
      </c>
      <c r="H951" s="9" t="s">
        <v>31</v>
      </c>
      <c r="I951" s="9" t="s">
        <v>157</v>
      </c>
      <c r="J951" s="9" t="s">
        <v>29</v>
      </c>
      <c r="K951" s="9">
        <v>2006</v>
      </c>
      <c r="L951" s="9" t="s">
        <v>34</v>
      </c>
      <c r="Y951" s="9" t="s">
        <v>4741</v>
      </c>
      <c r="Z951" s="9" t="s">
        <v>1403</v>
      </c>
      <c r="AA951" s="9" t="s">
        <v>1148</v>
      </c>
      <c r="AB951" s="9" t="s">
        <v>1098</v>
      </c>
    </row>
    <row r="952" spans="1:28" ht="17.25" customHeight="1" x14ac:dyDescent="0.2">
      <c r="A952" s="9">
        <v>424247</v>
      </c>
      <c r="B952" s="9" t="s">
        <v>4742</v>
      </c>
      <c r="C952" s="9" t="s">
        <v>582</v>
      </c>
      <c r="D952" s="9" t="s">
        <v>806</v>
      </c>
      <c r="E952" s="9" t="s">
        <v>93</v>
      </c>
      <c r="F952" s="188">
        <v>36031</v>
      </c>
      <c r="G952" s="9" t="s">
        <v>4743</v>
      </c>
      <c r="H952" s="9" t="s">
        <v>35</v>
      </c>
      <c r="I952" s="9" t="s">
        <v>157</v>
      </c>
      <c r="J952" s="9" t="s">
        <v>32</v>
      </c>
      <c r="K952" s="9">
        <v>2017</v>
      </c>
      <c r="L952" s="9" t="s">
        <v>46</v>
      </c>
      <c r="Y952" s="9" t="s">
        <v>4744</v>
      </c>
      <c r="Z952" s="9" t="s">
        <v>4745</v>
      </c>
      <c r="AA952" s="9" t="s">
        <v>4746</v>
      </c>
      <c r="AB952" s="9" t="s">
        <v>1120</v>
      </c>
    </row>
    <row r="953" spans="1:28" ht="17.25" customHeight="1" x14ac:dyDescent="0.2">
      <c r="A953" s="9">
        <v>427035</v>
      </c>
      <c r="B953" s="9" t="s">
        <v>4747</v>
      </c>
      <c r="C953" s="9" t="s">
        <v>566</v>
      </c>
      <c r="D953" s="9" t="s">
        <v>392</v>
      </c>
      <c r="E953" s="9" t="s">
        <v>93</v>
      </c>
      <c r="F953" s="188">
        <v>36161</v>
      </c>
      <c r="H953" s="9" t="s">
        <v>35</v>
      </c>
      <c r="I953" s="9" t="s">
        <v>157</v>
      </c>
      <c r="J953" s="9" t="s">
        <v>29</v>
      </c>
      <c r="K953" s="9">
        <v>2017</v>
      </c>
      <c r="L953" s="9" t="s">
        <v>34</v>
      </c>
      <c r="Y953" s="9" t="s">
        <v>4748</v>
      </c>
      <c r="Z953" s="9" t="s">
        <v>4749</v>
      </c>
      <c r="AA953" s="9" t="s">
        <v>4750</v>
      </c>
      <c r="AB953" s="9" t="s">
        <v>1102</v>
      </c>
    </row>
    <row r="954" spans="1:28" ht="17.25" customHeight="1" x14ac:dyDescent="0.2">
      <c r="A954" s="9">
        <v>424252</v>
      </c>
      <c r="B954" s="9" t="s">
        <v>4751</v>
      </c>
      <c r="C954" s="9" t="s">
        <v>287</v>
      </c>
      <c r="D954" s="9" t="s">
        <v>622</v>
      </c>
      <c r="E954" s="9" t="s">
        <v>93</v>
      </c>
      <c r="F954" s="188">
        <v>35871</v>
      </c>
      <c r="G954" s="9" t="s">
        <v>1030</v>
      </c>
      <c r="H954" s="9" t="s">
        <v>31</v>
      </c>
      <c r="I954" s="9" t="s">
        <v>157</v>
      </c>
      <c r="J954" s="9" t="s">
        <v>32</v>
      </c>
      <c r="K954" s="9">
        <v>2017</v>
      </c>
      <c r="L954" s="9" t="s">
        <v>46</v>
      </c>
      <c r="Y954" s="9" t="s">
        <v>4752</v>
      </c>
      <c r="Z954" s="9" t="s">
        <v>1337</v>
      </c>
      <c r="AA954" s="9" t="s">
        <v>4753</v>
      </c>
      <c r="AB954" s="9" t="s">
        <v>1157</v>
      </c>
    </row>
    <row r="955" spans="1:28" ht="17.25" customHeight="1" x14ac:dyDescent="0.2">
      <c r="A955" s="9">
        <v>420501</v>
      </c>
      <c r="B955" s="9" t="s">
        <v>4754</v>
      </c>
      <c r="C955" s="9" t="s">
        <v>792</v>
      </c>
      <c r="D955" s="9" t="s">
        <v>530</v>
      </c>
      <c r="E955" s="9" t="s">
        <v>283</v>
      </c>
      <c r="F955" s="188">
        <v>32912</v>
      </c>
      <c r="G955" s="9" t="s">
        <v>34</v>
      </c>
      <c r="H955" s="9" t="s">
        <v>31</v>
      </c>
      <c r="I955" s="9" t="s">
        <v>157</v>
      </c>
      <c r="J955" s="9" t="s">
        <v>29</v>
      </c>
      <c r="K955" s="9">
        <v>2008</v>
      </c>
      <c r="L955" s="9" t="s">
        <v>34</v>
      </c>
      <c r="Y955" s="9" t="s">
        <v>4755</v>
      </c>
      <c r="Z955" s="9" t="s">
        <v>4756</v>
      </c>
      <c r="AA955" s="9" t="s">
        <v>1815</v>
      </c>
      <c r="AB955" s="9" t="s">
        <v>1098</v>
      </c>
    </row>
    <row r="956" spans="1:28" ht="17.25" customHeight="1" x14ac:dyDescent="0.2">
      <c r="A956" s="9">
        <v>427721</v>
      </c>
      <c r="B956" s="9" t="s">
        <v>4757</v>
      </c>
      <c r="C956" s="9" t="s">
        <v>605</v>
      </c>
      <c r="D956" s="9" t="s">
        <v>384</v>
      </c>
      <c r="E956" s="9" t="s">
        <v>92</v>
      </c>
      <c r="F956" s="188" t="s">
        <v>4758</v>
      </c>
      <c r="G956" s="9" t="s">
        <v>4759</v>
      </c>
      <c r="H956" s="9" t="s">
        <v>31</v>
      </c>
      <c r="I956" s="9" t="s">
        <v>157</v>
      </c>
      <c r="J956" s="9" t="s">
        <v>29</v>
      </c>
      <c r="K956" s="9">
        <v>1994</v>
      </c>
      <c r="L956" s="9" t="s">
        <v>34</v>
      </c>
      <c r="Y956" s="9" t="s">
        <v>4760</v>
      </c>
      <c r="Z956" s="9" t="s">
        <v>4761</v>
      </c>
      <c r="AA956" s="9" t="s">
        <v>4762</v>
      </c>
      <c r="AB956" s="9" t="s">
        <v>4763</v>
      </c>
    </row>
    <row r="957" spans="1:28" ht="17.25" customHeight="1" x14ac:dyDescent="0.2">
      <c r="A957" s="9">
        <v>427103</v>
      </c>
      <c r="B957" s="9" t="s">
        <v>4764</v>
      </c>
      <c r="C957" s="9" t="s">
        <v>4765</v>
      </c>
      <c r="D957" s="9" t="s">
        <v>4766</v>
      </c>
      <c r="E957" s="9" t="s">
        <v>92</v>
      </c>
      <c r="F957" s="188">
        <v>35222</v>
      </c>
      <c r="G957" s="9" t="s">
        <v>86</v>
      </c>
      <c r="H957" s="9" t="s">
        <v>31</v>
      </c>
      <c r="I957" s="9" t="s">
        <v>157</v>
      </c>
      <c r="J957" s="9" t="s">
        <v>32</v>
      </c>
      <c r="K957" s="9">
        <v>2016</v>
      </c>
      <c r="L957" s="9" t="s">
        <v>86</v>
      </c>
      <c r="Y957" s="9" t="s">
        <v>4767</v>
      </c>
      <c r="Z957" s="9" t="s">
        <v>4768</v>
      </c>
      <c r="AA957" s="9" t="s">
        <v>4769</v>
      </c>
      <c r="AB957" s="9" t="s">
        <v>1157</v>
      </c>
    </row>
    <row r="958" spans="1:28" ht="17.25" customHeight="1" x14ac:dyDescent="0.2">
      <c r="A958" s="9">
        <v>427061</v>
      </c>
      <c r="B958" s="9" t="s">
        <v>4770</v>
      </c>
      <c r="C958" s="9" t="s">
        <v>681</v>
      </c>
      <c r="D958" s="9" t="s">
        <v>960</v>
      </c>
      <c r="E958" s="9" t="s">
        <v>92</v>
      </c>
      <c r="F958" s="188">
        <v>36538</v>
      </c>
      <c r="G958" s="9" t="s">
        <v>34</v>
      </c>
      <c r="H958" s="9" t="s">
        <v>31</v>
      </c>
      <c r="I958" s="9" t="s">
        <v>157</v>
      </c>
      <c r="J958" s="9" t="s">
        <v>32</v>
      </c>
      <c r="K958" s="9">
        <v>2018</v>
      </c>
      <c r="L958" s="9" t="s">
        <v>34</v>
      </c>
      <c r="Y958" s="9" t="s">
        <v>4771</v>
      </c>
      <c r="Z958" s="9" t="s">
        <v>1112</v>
      </c>
      <c r="AA958" s="9" t="s">
        <v>4772</v>
      </c>
      <c r="AB958" s="9" t="s">
        <v>1090</v>
      </c>
    </row>
    <row r="959" spans="1:28" ht="17.25" customHeight="1" x14ac:dyDescent="0.2">
      <c r="A959" s="9">
        <v>422433</v>
      </c>
      <c r="B959" s="9" t="s">
        <v>4773</v>
      </c>
      <c r="C959" s="9" t="s">
        <v>4774</v>
      </c>
      <c r="D959" s="9" t="s">
        <v>271</v>
      </c>
      <c r="E959" s="9" t="s">
        <v>92</v>
      </c>
      <c r="F959" s="188">
        <v>29978</v>
      </c>
      <c r="G959" s="9" t="s">
        <v>721</v>
      </c>
      <c r="H959" s="9" t="s">
        <v>31</v>
      </c>
      <c r="I959" s="9" t="s">
        <v>157</v>
      </c>
      <c r="J959" s="9" t="s">
        <v>32</v>
      </c>
      <c r="K959" s="9">
        <v>1999</v>
      </c>
      <c r="L959" s="9" t="s">
        <v>34</v>
      </c>
      <c r="Y959" s="9" t="s">
        <v>4775</v>
      </c>
      <c r="Z959" s="9" t="s">
        <v>4776</v>
      </c>
      <c r="AA959" s="9" t="s">
        <v>4777</v>
      </c>
      <c r="AB959" s="9" t="s">
        <v>3887</v>
      </c>
    </row>
    <row r="960" spans="1:28" ht="17.25" customHeight="1" x14ac:dyDescent="0.2">
      <c r="A960" s="9">
        <v>425729</v>
      </c>
      <c r="B960" s="9" t="s">
        <v>4778</v>
      </c>
      <c r="C960" s="9" t="s">
        <v>1764</v>
      </c>
      <c r="D960" s="9" t="s">
        <v>324</v>
      </c>
      <c r="E960" s="9" t="s">
        <v>93</v>
      </c>
      <c r="F960" s="188">
        <v>35671</v>
      </c>
      <c r="G960" s="9" t="s">
        <v>34</v>
      </c>
      <c r="H960" s="9" t="s">
        <v>31</v>
      </c>
      <c r="I960" s="9" t="s">
        <v>157</v>
      </c>
      <c r="J960" s="9" t="s">
        <v>32</v>
      </c>
      <c r="K960" s="9">
        <v>2015</v>
      </c>
      <c r="L960" s="9" t="s">
        <v>34</v>
      </c>
      <c r="Y960" s="9" t="s">
        <v>4779</v>
      </c>
      <c r="Z960" s="9" t="s">
        <v>4780</v>
      </c>
      <c r="AA960" s="9" t="s">
        <v>1109</v>
      </c>
      <c r="AB960" s="9" t="s">
        <v>1119</v>
      </c>
    </row>
    <row r="961" spans="1:28" ht="17.25" customHeight="1" x14ac:dyDescent="0.2">
      <c r="A961" s="9">
        <v>427051</v>
      </c>
      <c r="B961" s="9" t="s">
        <v>4781</v>
      </c>
      <c r="C961" s="9" t="s">
        <v>410</v>
      </c>
      <c r="D961" s="9" t="s">
        <v>409</v>
      </c>
      <c r="E961" s="9" t="s">
        <v>93</v>
      </c>
      <c r="F961" s="188">
        <v>36278</v>
      </c>
      <c r="G961" s="9" t="s">
        <v>34</v>
      </c>
      <c r="H961" s="9" t="s">
        <v>31</v>
      </c>
      <c r="I961" s="9" t="s">
        <v>157</v>
      </c>
      <c r="J961" s="9" t="s">
        <v>32</v>
      </c>
      <c r="K961" s="9" t="s">
        <v>458</v>
      </c>
      <c r="L961" s="9" t="s">
        <v>34</v>
      </c>
      <c r="N961" s="9">
        <v>931</v>
      </c>
      <c r="O961" s="188">
        <v>44599.430868055555</v>
      </c>
      <c r="P961" s="9">
        <v>16000</v>
      </c>
      <c r="Y961" s="9" t="s">
        <v>4782</v>
      </c>
      <c r="Z961" s="9" t="s">
        <v>1103</v>
      </c>
      <c r="AA961" s="9" t="s">
        <v>1508</v>
      </c>
      <c r="AB961" s="9" t="s">
        <v>1120</v>
      </c>
    </row>
    <row r="962" spans="1:28" ht="17.25" customHeight="1" x14ac:dyDescent="0.2">
      <c r="A962" s="9">
        <v>427728</v>
      </c>
      <c r="B962" s="9" t="s">
        <v>4783</v>
      </c>
      <c r="C962" s="9" t="s">
        <v>662</v>
      </c>
      <c r="D962" s="9" t="s">
        <v>701</v>
      </c>
      <c r="E962" s="9" t="s">
        <v>93</v>
      </c>
      <c r="F962" s="188">
        <v>35886</v>
      </c>
      <c r="G962" s="9" t="s">
        <v>793</v>
      </c>
      <c r="H962" s="9" t="s">
        <v>31</v>
      </c>
      <c r="I962" s="9" t="s">
        <v>157</v>
      </c>
      <c r="J962" s="9" t="s">
        <v>29</v>
      </c>
      <c r="K962" s="9">
        <v>2015</v>
      </c>
      <c r="L962" s="9" t="s">
        <v>86</v>
      </c>
      <c r="Y962" s="9" t="s">
        <v>4784</v>
      </c>
      <c r="Z962" s="9" t="s">
        <v>4785</v>
      </c>
      <c r="AA962" s="9" t="s">
        <v>1116</v>
      </c>
      <c r="AB962" s="9" t="s">
        <v>1157</v>
      </c>
    </row>
    <row r="963" spans="1:28" ht="17.25" customHeight="1" x14ac:dyDescent="0.2">
      <c r="A963" s="9">
        <v>425715</v>
      </c>
      <c r="B963" s="9" t="s">
        <v>4786</v>
      </c>
      <c r="C963" s="9" t="s">
        <v>350</v>
      </c>
      <c r="D963" s="9" t="s">
        <v>364</v>
      </c>
      <c r="E963" s="9" t="s">
        <v>93</v>
      </c>
      <c r="F963" s="188">
        <v>35765</v>
      </c>
      <c r="G963" s="9" t="s">
        <v>338</v>
      </c>
      <c r="H963" s="9" t="s">
        <v>31</v>
      </c>
      <c r="I963" s="9" t="s">
        <v>157</v>
      </c>
      <c r="J963" s="9" t="s">
        <v>29</v>
      </c>
      <c r="K963" s="9">
        <v>2016</v>
      </c>
      <c r="L963" s="9" t="s">
        <v>34</v>
      </c>
      <c r="N963" s="9">
        <v>97</v>
      </c>
      <c r="O963" s="188">
        <v>44571.454131944447</v>
      </c>
      <c r="P963" s="9">
        <v>22000</v>
      </c>
      <c r="Y963" s="9" t="s">
        <v>4787</v>
      </c>
      <c r="Z963" s="9" t="s">
        <v>1240</v>
      </c>
      <c r="AA963" s="9" t="s">
        <v>1237</v>
      </c>
      <c r="AB963" s="9" t="s">
        <v>1102</v>
      </c>
    </row>
    <row r="964" spans="1:28" ht="17.25" customHeight="1" x14ac:dyDescent="0.2">
      <c r="A964" s="9">
        <v>427056</v>
      </c>
      <c r="B964" s="9" t="s">
        <v>4788</v>
      </c>
      <c r="C964" s="9" t="s">
        <v>391</v>
      </c>
      <c r="D964" s="9" t="s">
        <v>4789</v>
      </c>
      <c r="E964" s="9" t="s">
        <v>92</v>
      </c>
      <c r="F964" s="188">
        <v>35462</v>
      </c>
      <c r="G964" s="9" t="s">
        <v>4790</v>
      </c>
      <c r="H964" s="9" t="s">
        <v>31</v>
      </c>
      <c r="I964" s="9" t="s">
        <v>157</v>
      </c>
      <c r="J964" s="9" t="s">
        <v>29</v>
      </c>
      <c r="K964" s="9">
        <v>2016</v>
      </c>
      <c r="L964" s="9" t="s">
        <v>34</v>
      </c>
      <c r="Y964" s="9" t="s">
        <v>4791</v>
      </c>
      <c r="Z964" s="9" t="s">
        <v>1342</v>
      </c>
      <c r="AA964" s="9" t="s">
        <v>4792</v>
      </c>
      <c r="AB964" s="9" t="s">
        <v>301</v>
      </c>
    </row>
    <row r="965" spans="1:28" ht="17.25" customHeight="1" x14ac:dyDescent="0.2">
      <c r="A965" s="9">
        <v>420437</v>
      </c>
      <c r="B965" s="9" t="s">
        <v>4793</v>
      </c>
      <c r="C965" s="9" t="s">
        <v>415</v>
      </c>
      <c r="D965" s="9" t="s">
        <v>421</v>
      </c>
      <c r="E965" s="9" t="s">
        <v>92</v>
      </c>
      <c r="F965" s="188">
        <v>34568</v>
      </c>
      <c r="G965" s="9" t="s">
        <v>34</v>
      </c>
      <c r="H965" s="9" t="s">
        <v>31</v>
      </c>
      <c r="I965" s="9" t="s">
        <v>157</v>
      </c>
      <c r="J965" s="9" t="s">
        <v>32</v>
      </c>
      <c r="K965" s="9">
        <v>2015</v>
      </c>
      <c r="L965" s="9" t="s">
        <v>34</v>
      </c>
      <c r="N965" s="9">
        <v>1268</v>
      </c>
      <c r="O965" s="188">
        <v>44612.481504629628</v>
      </c>
      <c r="P965" s="9">
        <v>20000</v>
      </c>
      <c r="Y965" s="9" t="s">
        <v>4794</v>
      </c>
      <c r="Z965" s="9" t="s">
        <v>1145</v>
      </c>
      <c r="AA965" s="9" t="s">
        <v>4795</v>
      </c>
      <c r="AB965" s="9" t="s">
        <v>1098</v>
      </c>
    </row>
    <row r="966" spans="1:28" ht="17.25" customHeight="1" x14ac:dyDescent="0.2">
      <c r="A966" s="9">
        <v>425721</v>
      </c>
      <c r="B966" s="9" t="s">
        <v>4796</v>
      </c>
      <c r="C966" s="9" t="s">
        <v>633</v>
      </c>
      <c r="D966" s="9" t="s">
        <v>631</v>
      </c>
      <c r="E966" s="9" t="s">
        <v>93</v>
      </c>
      <c r="F966" s="188">
        <v>35175</v>
      </c>
      <c r="G966" s="9" t="s">
        <v>34</v>
      </c>
      <c r="H966" s="9" t="s">
        <v>31</v>
      </c>
      <c r="I966" s="9" t="s">
        <v>157</v>
      </c>
      <c r="J966" s="9" t="s">
        <v>32</v>
      </c>
      <c r="K966" s="9">
        <v>2015</v>
      </c>
      <c r="L966" s="9" t="s">
        <v>34</v>
      </c>
      <c r="Y966" s="9" t="s">
        <v>4797</v>
      </c>
      <c r="Z966" s="9" t="s">
        <v>4798</v>
      </c>
      <c r="AA966" s="9" t="s">
        <v>4799</v>
      </c>
      <c r="AB966" s="9" t="s">
        <v>1102</v>
      </c>
    </row>
    <row r="967" spans="1:28" ht="17.25" customHeight="1" x14ac:dyDescent="0.2">
      <c r="A967" s="9">
        <v>414708</v>
      </c>
      <c r="B967" s="9" t="s">
        <v>4800</v>
      </c>
      <c r="C967" s="9" t="s">
        <v>380</v>
      </c>
      <c r="D967" s="9" t="s">
        <v>4801</v>
      </c>
      <c r="E967" s="9" t="s">
        <v>92</v>
      </c>
      <c r="F967" s="188">
        <v>33617</v>
      </c>
      <c r="G967" s="9" t="s">
        <v>551</v>
      </c>
      <c r="H967" s="9" t="s">
        <v>31</v>
      </c>
      <c r="I967" s="9" t="s">
        <v>157</v>
      </c>
      <c r="J967" s="9" t="s">
        <v>32</v>
      </c>
      <c r="K967" s="9">
        <v>2010</v>
      </c>
      <c r="L967" s="9" t="s">
        <v>46</v>
      </c>
      <c r="Y967" s="9" t="s">
        <v>4802</v>
      </c>
      <c r="Z967" s="9" t="s">
        <v>4803</v>
      </c>
      <c r="AA967" s="9" t="s">
        <v>4804</v>
      </c>
      <c r="AB967" s="9" t="s">
        <v>1120</v>
      </c>
    </row>
    <row r="968" spans="1:28" ht="17.25" customHeight="1" x14ac:dyDescent="0.2">
      <c r="A968" s="9">
        <v>425727</v>
      </c>
      <c r="B968" s="9" t="s">
        <v>4805</v>
      </c>
      <c r="C968" s="9" t="s">
        <v>1011</v>
      </c>
      <c r="D968" s="9" t="s">
        <v>1059</v>
      </c>
      <c r="E968" s="9" t="s">
        <v>93</v>
      </c>
      <c r="F968" s="188">
        <v>35065</v>
      </c>
      <c r="G968" s="9" t="s">
        <v>74</v>
      </c>
      <c r="H968" s="9" t="s">
        <v>31</v>
      </c>
      <c r="I968" s="9" t="s">
        <v>157</v>
      </c>
      <c r="K968" s="9">
        <v>2013</v>
      </c>
      <c r="L968" s="9" t="s">
        <v>74</v>
      </c>
      <c r="Y968" s="9" t="s">
        <v>4806</v>
      </c>
      <c r="Z968" s="9" t="s">
        <v>4807</v>
      </c>
      <c r="AA968" s="9" t="s">
        <v>4808</v>
      </c>
      <c r="AB968" s="9" t="s">
        <v>4809</v>
      </c>
    </row>
    <row r="969" spans="1:28" ht="17.25" customHeight="1" x14ac:dyDescent="0.2">
      <c r="A969" s="9">
        <v>427068</v>
      </c>
      <c r="B969" s="9" t="s">
        <v>4810</v>
      </c>
      <c r="C969" s="9" t="s">
        <v>285</v>
      </c>
      <c r="D969" s="9" t="s">
        <v>502</v>
      </c>
      <c r="E969" s="9" t="s">
        <v>92</v>
      </c>
      <c r="F969" s="188">
        <v>35229</v>
      </c>
      <c r="H969" s="9" t="s">
        <v>31</v>
      </c>
      <c r="I969" s="9" t="s">
        <v>157</v>
      </c>
      <c r="J969" s="9" t="s">
        <v>29</v>
      </c>
      <c r="K969" s="9">
        <v>2014</v>
      </c>
      <c r="L969" s="9" t="s">
        <v>66</v>
      </c>
      <c r="Y969" s="9" t="s">
        <v>4811</v>
      </c>
      <c r="Z969" s="9" t="s">
        <v>1222</v>
      </c>
      <c r="AA969" s="9" t="s">
        <v>1180</v>
      </c>
      <c r="AB969" s="9" t="s">
        <v>1238</v>
      </c>
    </row>
    <row r="970" spans="1:28" ht="17.25" customHeight="1" x14ac:dyDescent="0.2">
      <c r="A970" s="9">
        <v>427066</v>
      </c>
      <c r="B970" s="9" t="s">
        <v>4812</v>
      </c>
      <c r="C970" s="9" t="s">
        <v>559</v>
      </c>
      <c r="D970" s="9" t="s">
        <v>434</v>
      </c>
      <c r="E970" s="9" t="s">
        <v>92</v>
      </c>
      <c r="G970" s="9" t="s">
        <v>34</v>
      </c>
      <c r="H970" s="9" t="s">
        <v>31</v>
      </c>
      <c r="I970" s="9" t="s">
        <v>157</v>
      </c>
      <c r="J970" s="9" t="s">
        <v>29</v>
      </c>
      <c r="K970" s="9">
        <v>2016</v>
      </c>
      <c r="L970" s="9" t="s">
        <v>83</v>
      </c>
      <c r="Y970" s="9" t="s">
        <v>4813</v>
      </c>
      <c r="Z970" s="9" t="s">
        <v>1596</v>
      </c>
      <c r="AA970" s="9" t="s">
        <v>1228</v>
      </c>
      <c r="AB970" s="9" t="s">
        <v>4814</v>
      </c>
    </row>
    <row r="971" spans="1:28" ht="17.25" customHeight="1" x14ac:dyDescent="0.2">
      <c r="A971" s="9">
        <v>424271</v>
      </c>
      <c r="B971" s="9" t="s">
        <v>4815</v>
      </c>
      <c r="C971" s="9" t="s">
        <v>4816</v>
      </c>
      <c r="D971" s="9" t="s">
        <v>324</v>
      </c>
      <c r="E971" s="9" t="s">
        <v>92</v>
      </c>
      <c r="F971" s="188">
        <v>35431</v>
      </c>
      <c r="G971" s="9" t="s">
        <v>34</v>
      </c>
      <c r="H971" s="9" t="s">
        <v>31</v>
      </c>
      <c r="I971" s="9" t="s">
        <v>157</v>
      </c>
      <c r="J971" s="9" t="s">
        <v>32</v>
      </c>
      <c r="K971" s="9">
        <v>2017</v>
      </c>
      <c r="L971" s="9" t="s">
        <v>34</v>
      </c>
      <c r="Y971" s="9" t="s">
        <v>4817</v>
      </c>
      <c r="Z971" s="9" t="s">
        <v>4818</v>
      </c>
      <c r="AA971" s="9" t="s">
        <v>1109</v>
      </c>
      <c r="AB971" s="9" t="s">
        <v>1102</v>
      </c>
    </row>
    <row r="972" spans="1:28" ht="17.25" customHeight="1" x14ac:dyDescent="0.2">
      <c r="A972" s="9">
        <v>427737</v>
      </c>
      <c r="B972" s="9" t="s">
        <v>4819</v>
      </c>
      <c r="C972" s="9" t="s">
        <v>385</v>
      </c>
      <c r="D972" s="9" t="s">
        <v>603</v>
      </c>
      <c r="E972" s="9" t="s">
        <v>93</v>
      </c>
      <c r="F972" s="188" t="s">
        <v>4820</v>
      </c>
      <c r="G972" s="9" t="s">
        <v>34</v>
      </c>
      <c r="H972" s="9" t="s">
        <v>31</v>
      </c>
      <c r="I972" s="9" t="s">
        <v>157</v>
      </c>
      <c r="J972" s="9" t="s">
        <v>32</v>
      </c>
      <c r="K972" s="9">
        <v>2018</v>
      </c>
      <c r="L972" s="9" t="s">
        <v>34</v>
      </c>
      <c r="Y972" s="9" t="s">
        <v>4821</v>
      </c>
      <c r="Z972" s="9" t="s">
        <v>4822</v>
      </c>
      <c r="AA972" s="9" t="s">
        <v>4823</v>
      </c>
      <c r="AB972" s="9" t="s">
        <v>1120</v>
      </c>
    </row>
    <row r="973" spans="1:28" ht="17.25" customHeight="1" x14ac:dyDescent="0.2">
      <c r="A973" s="9">
        <v>424283</v>
      </c>
      <c r="B973" s="9" t="s">
        <v>4824</v>
      </c>
      <c r="C973" s="9" t="s">
        <v>628</v>
      </c>
      <c r="D973" s="9" t="s">
        <v>468</v>
      </c>
      <c r="E973" s="9" t="s">
        <v>93</v>
      </c>
      <c r="F973" s="188">
        <v>36371</v>
      </c>
      <c r="G973" s="9" t="s">
        <v>34</v>
      </c>
      <c r="H973" s="9" t="s">
        <v>31</v>
      </c>
      <c r="I973" s="9" t="s">
        <v>157</v>
      </c>
      <c r="J973" s="9" t="s">
        <v>29</v>
      </c>
      <c r="K973" s="9">
        <v>2017</v>
      </c>
      <c r="L973" s="9" t="s">
        <v>34</v>
      </c>
      <c r="X973" s="9" t="s">
        <v>517</v>
      </c>
      <c r="Y973" s="9" t="s">
        <v>4825</v>
      </c>
      <c r="Z973" s="9" t="s">
        <v>1307</v>
      </c>
      <c r="AA973" s="9" t="s">
        <v>1132</v>
      </c>
      <c r="AB973" s="9" t="s">
        <v>1098</v>
      </c>
    </row>
    <row r="974" spans="1:28" ht="17.25" customHeight="1" x14ac:dyDescent="0.2">
      <c r="A974" s="9">
        <v>424291</v>
      </c>
      <c r="B974" s="9" t="s">
        <v>4826</v>
      </c>
      <c r="C974" s="9" t="s">
        <v>2139</v>
      </c>
      <c r="D974" s="9" t="s">
        <v>2435</v>
      </c>
      <c r="E974" s="9" t="s">
        <v>92</v>
      </c>
      <c r="F974" s="188">
        <v>36184</v>
      </c>
      <c r="G974" s="9" t="s">
        <v>34</v>
      </c>
      <c r="H974" s="9" t="s">
        <v>31</v>
      </c>
      <c r="I974" s="9" t="s">
        <v>157</v>
      </c>
      <c r="J974" s="9" t="s">
        <v>32</v>
      </c>
      <c r="K974" s="9">
        <v>2016</v>
      </c>
      <c r="L974" s="9" t="s">
        <v>89</v>
      </c>
      <c r="Y974" s="9" t="s">
        <v>4827</v>
      </c>
      <c r="Z974" s="9" t="s">
        <v>2142</v>
      </c>
      <c r="AA974" s="9" t="s">
        <v>4828</v>
      </c>
      <c r="AB974" s="9" t="s">
        <v>1100</v>
      </c>
    </row>
    <row r="975" spans="1:28" ht="17.25" customHeight="1" x14ac:dyDescent="0.2">
      <c r="A975" s="9">
        <v>424364</v>
      </c>
      <c r="B975" s="9" t="s">
        <v>4829</v>
      </c>
      <c r="C975" s="9" t="s">
        <v>403</v>
      </c>
      <c r="D975" s="9" t="s">
        <v>497</v>
      </c>
      <c r="E975" s="9" t="s">
        <v>92</v>
      </c>
      <c r="F975" s="188">
        <v>35345</v>
      </c>
      <c r="G975" s="9" t="s">
        <v>34</v>
      </c>
      <c r="H975" s="9" t="s">
        <v>31</v>
      </c>
      <c r="I975" s="9" t="s">
        <v>157</v>
      </c>
      <c r="Y975" s="9" t="s">
        <v>4830</v>
      </c>
      <c r="Z975" s="9" t="s">
        <v>1105</v>
      </c>
      <c r="AA975" s="9" t="s">
        <v>1197</v>
      </c>
      <c r="AB975" s="9" t="s">
        <v>1102</v>
      </c>
    </row>
    <row r="976" spans="1:28" ht="17.25" customHeight="1" x14ac:dyDescent="0.2">
      <c r="A976" s="9">
        <v>424286</v>
      </c>
      <c r="B976" s="9" t="s">
        <v>4831</v>
      </c>
      <c r="C976" s="9" t="s">
        <v>400</v>
      </c>
      <c r="D976" s="9" t="s">
        <v>4832</v>
      </c>
      <c r="E976" s="9" t="s">
        <v>92</v>
      </c>
      <c r="F976" s="188">
        <v>35796</v>
      </c>
      <c r="G976" s="9" t="s">
        <v>34</v>
      </c>
      <c r="H976" s="9" t="s">
        <v>31</v>
      </c>
      <c r="I976" s="9" t="s">
        <v>157</v>
      </c>
      <c r="J976" s="9" t="s">
        <v>32</v>
      </c>
      <c r="K976" s="9">
        <v>2016</v>
      </c>
      <c r="L976" s="9" t="s">
        <v>34</v>
      </c>
      <c r="Y976" s="9" t="s">
        <v>4833</v>
      </c>
      <c r="Z976" s="9" t="s">
        <v>4834</v>
      </c>
      <c r="AA976" s="9" t="s">
        <v>4835</v>
      </c>
      <c r="AB976" s="9" t="s">
        <v>1102</v>
      </c>
    </row>
    <row r="977" spans="1:28" ht="17.25" customHeight="1" x14ac:dyDescent="0.2">
      <c r="A977" s="9">
        <v>427392</v>
      </c>
      <c r="B977" s="9" t="s">
        <v>4836</v>
      </c>
      <c r="C977" s="9" t="s">
        <v>433</v>
      </c>
      <c r="D977" s="9" t="s">
        <v>4837</v>
      </c>
      <c r="E977" s="9" t="s">
        <v>93</v>
      </c>
      <c r="F977" s="188">
        <v>33026</v>
      </c>
      <c r="G977" s="9" t="s">
        <v>34</v>
      </c>
      <c r="H977" s="9" t="s">
        <v>31</v>
      </c>
      <c r="I977" s="9" t="s">
        <v>157</v>
      </c>
      <c r="J977" s="9" t="s">
        <v>32</v>
      </c>
      <c r="K977" s="9">
        <v>2009</v>
      </c>
      <c r="L977" s="9" t="s">
        <v>34</v>
      </c>
      <c r="Y977" s="9" t="s">
        <v>4838</v>
      </c>
      <c r="Z977" s="9" t="s">
        <v>4839</v>
      </c>
      <c r="AA977" s="9" t="s">
        <v>1292</v>
      </c>
      <c r="AB977" s="9" t="s">
        <v>1090</v>
      </c>
    </row>
    <row r="978" spans="1:28" ht="17.25" customHeight="1" x14ac:dyDescent="0.2">
      <c r="A978" s="9">
        <v>426248</v>
      </c>
      <c r="B978" s="9" t="s">
        <v>4840</v>
      </c>
      <c r="C978" s="9" t="s">
        <v>305</v>
      </c>
      <c r="D978" s="9" t="s">
        <v>337</v>
      </c>
      <c r="E978" s="9" t="s">
        <v>92</v>
      </c>
      <c r="F978" s="188">
        <v>32962</v>
      </c>
      <c r="G978" s="9" t="s">
        <v>338</v>
      </c>
      <c r="H978" s="9" t="s">
        <v>31</v>
      </c>
      <c r="I978" s="9" t="s">
        <v>157</v>
      </c>
      <c r="J978" s="9" t="s">
        <v>29</v>
      </c>
      <c r="K978" s="9">
        <v>2009</v>
      </c>
      <c r="L978" s="9" t="s">
        <v>34</v>
      </c>
      <c r="N978" s="9">
        <v>1243</v>
      </c>
      <c r="O978" s="188">
        <v>44609.517511574071</v>
      </c>
      <c r="P978" s="9">
        <v>34000</v>
      </c>
      <c r="Y978" s="9" t="s">
        <v>4841</v>
      </c>
      <c r="Z978" s="9" t="s">
        <v>4842</v>
      </c>
      <c r="AA978" s="9" t="s">
        <v>4843</v>
      </c>
      <c r="AB978" s="9" t="s">
        <v>4844</v>
      </c>
    </row>
    <row r="979" spans="1:28" ht="17.25" customHeight="1" x14ac:dyDescent="0.2">
      <c r="A979" s="9">
        <v>427396</v>
      </c>
      <c r="B979" s="9" t="s">
        <v>4845</v>
      </c>
      <c r="C979" s="9" t="s">
        <v>4846</v>
      </c>
      <c r="D979" s="9" t="s">
        <v>488</v>
      </c>
      <c r="E979" s="9" t="s">
        <v>93</v>
      </c>
      <c r="F979" s="188">
        <v>36355</v>
      </c>
      <c r="G979" s="9" t="s">
        <v>34</v>
      </c>
      <c r="H979" s="9" t="s">
        <v>31</v>
      </c>
      <c r="I979" s="9" t="s">
        <v>157</v>
      </c>
      <c r="J979" s="9" t="s">
        <v>29</v>
      </c>
      <c r="K979" s="9">
        <v>2017</v>
      </c>
      <c r="L979" s="9" t="s">
        <v>46</v>
      </c>
      <c r="Y979" s="9" t="s">
        <v>4847</v>
      </c>
      <c r="Z979" s="9" t="s">
        <v>4848</v>
      </c>
      <c r="AA979" s="9" t="s">
        <v>1173</v>
      </c>
      <c r="AB979" s="9" t="s">
        <v>1120</v>
      </c>
    </row>
    <row r="980" spans="1:28" ht="17.25" customHeight="1" x14ac:dyDescent="0.2">
      <c r="A980" s="9">
        <v>426257</v>
      </c>
      <c r="B980" s="9" t="s">
        <v>4849</v>
      </c>
      <c r="C980" s="9" t="s">
        <v>285</v>
      </c>
      <c r="D980" s="9" t="s">
        <v>412</v>
      </c>
      <c r="E980" s="9" t="s">
        <v>93</v>
      </c>
      <c r="H980" s="9" t="s">
        <v>35</v>
      </c>
      <c r="I980" s="9" t="s">
        <v>157</v>
      </c>
      <c r="J980" s="9" t="s">
        <v>29</v>
      </c>
      <c r="K980" s="9">
        <v>2015</v>
      </c>
      <c r="L980" s="9" t="s">
        <v>34</v>
      </c>
      <c r="Y980" s="9" t="s">
        <v>4850</v>
      </c>
      <c r="Z980" s="9" t="s">
        <v>4851</v>
      </c>
      <c r="AA980" s="9" t="s">
        <v>1097</v>
      </c>
      <c r="AB980" s="9" t="s">
        <v>1098</v>
      </c>
    </row>
    <row r="981" spans="1:28" ht="17.25" customHeight="1" x14ac:dyDescent="0.2">
      <c r="A981" s="9">
        <v>423150</v>
      </c>
      <c r="B981" s="9" t="s">
        <v>4852</v>
      </c>
      <c r="C981" s="9" t="s">
        <v>803</v>
      </c>
      <c r="D981" s="9" t="s">
        <v>272</v>
      </c>
      <c r="E981" s="9" t="s">
        <v>93</v>
      </c>
      <c r="F981" s="188">
        <v>34942</v>
      </c>
      <c r="G981" s="9" t="s">
        <v>34</v>
      </c>
      <c r="H981" s="9" t="s">
        <v>31</v>
      </c>
      <c r="I981" s="9" t="s">
        <v>157</v>
      </c>
      <c r="J981" s="9" t="s">
        <v>32</v>
      </c>
      <c r="K981" s="9">
        <v>2014</v>
      </c>
      <c r="L981" s="9" t="s">
        <v>46</v>
      </c>
      <c r="X981" s="9" t="s">
        <v>517</v>
      </c>
      <c r="Y981" s="9" t="s">
        <v>4853</v>
      </c>
      <c r="Z981" s="9" t="s">
        <v>4854</v>
      </c>
      <c r="AA981" s="9" t="s">
        <v>1249</v>
      </c>
      <c r="AB981" s="9" t="s">
        <v>1090</v>
      </c>
    </row>
    <row r="982" spans="1:28" ht="17.25" customHeight="1" x14ac:dyDescent="0.2">
      <c r="A982" s="9">
        <v>423152</v>
      </c>
      <c r="B982" s="9" t="s">
        <v>4855</v>
      </c>
      <c r="C982" s="9" t="s">
        <v>302</v>
      </c>
      <c r="D982" s="9" t="s">
        <v>4856</v>
      </c>
      <c r="E982" s="9" t="s">
        <v>93</v>
      </c>
      <c r="F982" s="188">
        <v>35630</v>
      </c>
      <c r="G982" s="9" t="s">
        <v>34</v>
      </c>
      <c r="H982" s="9" t="s">
        <v>31</v>
      </c>
      <c r="I982" s="9" t="s">
        <v>157</v>
      </c>
      <c r="J982" s="9" t="s">
        <v>29</v>
      </c>
      <c r="K982" s="9">
        <v>2015</v>
      </c>
      <c r="L982" s="9" t="s">
        <v>46</v>
      </c>
      <c r="Y982" s="9" t="s">
        <v>4857</v>
      </c>
      <c r="Z982" s="9" t="s">
        <v>1094</v>
      </c>
      <c r="AA982" s="9" t="s">
        <v>1192</v>
      </c>
      <c r="AB982" s="9" t="s">
        <v>1120</v>
      </c>
    </row>
    <row r="983" spans="1:28" ht="17.25" customHeight="1" x14ac:dyDescent="0.2">
      <c r="A983" s="9">
        <v>424884</v>
      </c>
      <c r="B983" s="9" t="s">
        <v>4858</v>
      </c>
      <c r="C983" s="9" t="s">
        <v>669</v>
      </c>
      <c r="D983" s="9" t="s">
        <v>649</v>
      </c>
      <c r="E983" s="9" t="s">
        <v>93</v>
      </c>
      <c r="F983" s="188">
        <v>35703</v>
      </c>
      <c r="G983" s="9" t="s">
        <v>338</v>
      </c>
      <c r="H983" s="9" t="s">
        <v>31</v>
      </c>
      <c r="I983" s="9" t="s">
        <v>157</v>
      </c>
      <c r="J983" s="9" t="s">
        <v>32</v>
      </c>
      <c r="K983" s="9">
        <v>2015</v>
      </c>
      <c r="L983" s="9" t="s">
        <v>381</v>
      </c>
      <c r="Y983" s="9" t="s">
        <v>4859</v>
      </c>
      <c r="Z983" s="9" t="s">
        <v>1209</v>
      </c>
      <c r="AA983" s="9" t="s">
        <v>1118</v>
      </c>
      <c r="AB983" s="9" t="s">
        <v>1102</v>
      </c>
    </row>
    <row r="984" spans="1:28" ht="17.25" customHeight="1" x14ac:dyDescent="0.2">
      <c r="A984" s="9">
        <v>426265</v>
      </c>
      <c r="B984" s="9" t="s">
        <v>4860</v>
      </c>
      <c r="C984" s="9" t="s">
        <v>491</v>
      </c>
      <c r="D984" s="9" t="s">
        <v>279</v>
      </c>
      <c r="E984" s="9" t="s">
        <v>93</v>
      </c>
      <c r="F984" s="188">
        <v>36417</v>
      </c>
      <c r="G984" s="9" t="s">
        <v>86</v>
      </c>
      <c r="H984" s="9" t="s">
        <v>31</v>
      </c>
      <c r="I984" s="9" t="s">
        <v>157</v>
      </c>
      <c r="J984" s="9" t="s">
        <v>32</v>
      </c>
      <c r="K984" s="9">
        <v>2017</v>
      </c>
      <c r="L984" s="9" t="s">
        <v>86</v>
      </c>
      <c r="Y984" s="9" t="s">
        <v>4861</v>
      </c>
      <c r="Z984" s="9" t="s">
        <v>4862</v>
      </c>
      <c r="AA984" s="9" t="s">
        <v>1104</v>
      </c>
      <c r="AB984" s="9" t="s">
        <v>1102</v>
      </c>
    </row>
    <row r="985" spans="1:28" ht="17.25" customHeight="1" x14ac:dyDescent="0.2">
      <c r="A985" s="9">
        <v>424895</v>
      </c>
      <c r="B985" s="9" t="s">
        <v>4863</v>
      </c>
      <c r="C985" s="9" t="s">
        <v>380</v>
      </c>
      <c r="D985" s="9" t="s">
        <v>760</v>
      </c>
      <c r="E985" s="9" t="s">
        <v>92</v>
      </c>
      <c r="F985" s="188">
        <v>35015</v>
      </c>
      <c r="G985" s="9" t="s">
        <v>34</v>
      </c>
      <c r="H985" s="9" t="s">
        <v>31</v>
      </c>
      <c r="I985" s="9" t="s">
        <v>157</v>
      </c>
      <c r="J985" s="9" t="s">
        <v>29</v>
      </c>
      <c r="K985" s="9">
        <v>2013</v>
      </c>
      <c r="L985" s="9" t="s">
        <v>89</v>
      </c>
      <c r="Y985" s="9" t="s">
        <v>4864</v>
      </c>
      <c r="Z985" s="9" t="s">
        <v>4865</v>
      </c>
      <c r="AA985" s="9" t="s">
        <v>4866</v>
      </c>
      <c r="AB985" s="9" t="s">
        <v>1090</v>
      </c>
    </row>
    <row r="986" spans="1:28" ht="17.25" customHeight="1" x14ac:dyDescent="0.2">
      <c r="A986" s="9">
        <v>424891</v>
      </c>
      <c r="B986" s="9" t="s">
        <v>4867</v>
      </c>
      <c r="C986" s="9" t="s">
        <v>664</v>
      </c>
      <c r="D986" s="9" t="s">
        <v>461</v>
      </c>
      <c r="E986" s="9" t="s">
        <v>92</v>
      </c>
      <c r="F986" s="188">
        <v>35548</v>
      </c>
      <c r="G986" s="9" t="s">
        <v>301</v>
      </c>
      <c r="H986" s="9" t="s">
        <v>31</v>
      </c>
      <c r="I986" s="9" t="s">
        <v>157</v>
      </c>
      <c r="J986" s="9" t="s">
        <v>29</v>
      </c>
      <c r="K986" s="9">
        <v>2016</v>
      </c>
      <c r="L986" s="9" t="s">
        <v>34</v>
      </c>
      <c r="Y986" s="9" t="s">
        <v>4868</v>
      </c>
      <c r="Z986" s="9" t="s">
        <v>4869</v>
      </c>
      <c r="AA986" s="9" t="s">
        <v>1132</v>
      </c>
      <c r="AB986" s="9" t="s">
        <v>1229</v>
      </c>
    </row>
    <row r="987" spans="1:28" ht="17.25" customHeight="1" x14ac:dyDescent="0.2">
      <c r="A987" s="9">
        <v>426264</v>
      </c>
      <c r="B987" s="9" t="s">
        <v>4870</v>
      </c>
      <c r="C987" s="9" t="s">
        <v>312</v>
      </c>
      <c r="D987" s="9" t="s">
        <v>4871</v>
      </c>
      <c r="E987" s="9" t="s">
        <v>93</v>
      </c>
      <c r="H987" s="9" t="s">
        <v>31</v>
      </c>
      <c r="I987" s="9" t="s">
        <v>157</v>
      </c>
      <c r="J987" s="9" t="s">
        <v>29</v>
      </c>
      <c r="K987" s="9">
        <v>2017</v>
      </c>
      <c r="L987" s="9" t="s">
        <v>34</v>
      </c>
      <c r="Y987" s="9" t="s">
        <v>4872</v>
      </c>
      <c r="Z987" s="9" t="s">
        <v>1149</v>
      </c>
      <c r="AA987" s="9" t="s">
        <v>4873</v>
      </c>
      <c r="AB987" s="9" t="s">
        <v>1090</v>
      </c>
    </row>
    <row r="988" spans="1:28" ht="17.25" customHeight="1" x14ac:dyDescent="0.2">
      <c r="A988" s="9">
        <v>417096</v>
      </c>
      <c r="B988" s="9" t="s">
        <v>4874</v>
      </c>
      <c r="C988" s="9" t="s">
        <v>305</v>
      </c>
      <c r="D988" s="9" t="s">
        <v>296</v>
      </c>
      <c r="E988" s="9" t="s">
        <v>93</v>
      </c>
      <c r="F988" s="188">
        <v>30317</v>
      </c>
      <c r="G988" s="9" t="s">
        <v>34</v>
      </c>
      <c r="H988" s="9" t="s">
        <v>31</v>
      </c>
      <c r="I988" s="9" t="s">
        <v>157</v>
      </c>
      <c r="J988" s="9" t="s">
        <v>32</v>
      </c>
      <c r="K988" s="9">
        <v>2003</v>
      </c>
      <c r="L988" s="9" t="s">
        <v>34</v>
      </c>
      <c r="Q988" s="9">
        <v>2000</v>
      </c>
      <c r="S988" s="9" t="s">
        <v>269</v>
      </c>
      <c r="T988" s="9" t="s">
        <v>269</v>
      </c>
      <c r="U988" s="9" t="s">
        <v>269</v>
      </c>
      <c r="V988" s="9" t="s">
        <v>269</v>
      </c>
      <c r="W988" s="9" t="s">
        <v>269</v>
      </c>
      <c r="X988" s="9" t="s">
        <v>517</v>
      </c>
    </row>
    <row r="989" spans="1:28" ht="17.25" customHeight="1" x14ac:dyDescent="0.2">
      <c r="A989" s="9">
        <v>409693</v>
      </c>
      <c r="B989" s="9" t="s">
        <v>4875</v>
      </c>
      <c r="C989" s="9" t="s">
        <v>4876</v>
      </c>
      <c r="D989" s="9" t="s">
        <v>3513</v>
      </c>
      <c r="E989" s="9" t="s">
        <v>93</v>
      </c>
      <c r="F989" s="188">
        <v>30655</v>
      </c>
      <c r="G989" s="9" t="s">
        <v>34</v>
      </c>
      <c r="H989" s="9" t="s">
        <v>31</v>
      </c>
      <c r="I989" s="9" t="s">
        <v>157</v>
      </c>
      <c r="Q989" s="9">
        <v>2000</v>
      </c>
      <c r="S989" s="9" t="s">
        <v>269</v>
      </c>
      <c r="T989" s="9" t="s">
        <v>269</v>
      </c>
      <c r="U989" s="9" t="s">
        <v>269</v>
      </c>
      <c r="V989" s="9" t="s">
        <v>269</v>
      </c>
      <c r="W989" s="9" t="s">
        <v>269</v>
      </c>
      <c r="X989" s="9" t="s">
        <v>517</v>
      </c>
    </row>
    <row r="990" spans="1:28" ht="17.25" customHeight="1" x14ac:dyDescent="0.2">
      <c r="A990" s="9">
        <v>419593</v>
      </c>
      <c r="B990" s="9" t="s">
        <v>4877</v>
      </c>
      <c r="C990" s="9" t="s">
        <v>4878</v>
      </c>
      <c r="D990" s="9" t="s">
        <v>468</v>
      </c>
      <c r="E990" s="9" t="s">
        <v>93</v>
      </c>
      <c r="F990" s="188">
        <v>31229</v>
      </c>
      <c r="G990" s="9" t="s">
        <v>338</v>
      </c>
      <c r="H990" s="9" t="s">
        <v>31</v>
      </c>
      <c r="I990" s="9" t="s">
        <v>157</v>
      </c>
      <c r="J990" s="9" t="s">
        <v>32</v>
      </c>
      <c r="K990" s="9">
        <v>2003</v>
      </c>
      <c r="L990" s="9" t="s">
        <v>46</v>
      </c>
      <c r="Q990" s="9">
        <v>2000</v>
      </c>
      <c r="S990" s="9" t="s">
        <v>269</v>
      </c>
      <c r="T990" s="9" t="s">
        <v>269</v>
      </c>
      <c r="U990" s="9" t="s">
        <v>269</v>
      </c>
      <c r="V990" s="9" t="s">
        <v>269</v>
      </c>
      <c r="W990" s="9" t="s">
        <v>269</v>
      </c>
      <c r="X990" s="9" t="s">
        <v>517</v>
      </c>
    </row>
    <row r="991" spans="1:28" ht="17.25" customHeight="1" x14ac:dyDescent="0.2">
      <c r="A991" s="9">
        <v>410293</v>
      </c>
      <c r="B991" s="9" t="s">
        <v>4879</v>
      </c>
      <c r="C991" s="9" t="s">
        <v>344</v>
      </c>
      <c r="D991" s="9" t="s">
        <v>4880</v>
      </c>
      <c r="E991" s="9" t="s">
        <v>93</v>
      </c>
      <c r="F991" s="188">
        <v>31462</v>
      </c>
      <c r="G991" s="9" t="s">
        <v>34</v>
      </c>
      <c r="H991" s="9" t="s">
        <v>35</v>
      </c>
      <c r="I991" s="9" t="s">
        <v>157</v>
      </c>
      <c r="J991" s="9" t="s">
        <v>32</v>
      </c>
      <c r="K991" s="9">
        <v>2004</v>
      </c>
      <c r="L991" s="9" t="s">
        <v>34</v>
      </c>
      <c r="Q991" s="9">
        <v>2000</v>
      </c>
      <c r="S991" s="9" t="s">
        <v>269</v>
      </c>
      <c r="T991" s="9" t="s">
        <v>269</v>
      </c>
      <c r="U991" s="9" t="s">
        <v>269</v>
      </c>
      <c r="V991" s="9" t="s">
        <v>269</v>
      </c>
      <c r="W991" s="9" t="s">
        <v>269</v>
      </c>
      <c r="X991" s="9" t="s">
        <v>517</v>
      </c>
    </row>
    <row r="992" spans="1:28" ht="17.25" customHeight="1" x14ac:dyDescent="0.2">
      <c r="A992" s="9">
        <v>423353</v>
      </c>
      <c r="B992" s="9" t="s">
        <v>4881</v>
      </c>
      <c r="C992" s="9" t="s">
        <v>605</v>
      </c>
      <c r="D992" s="9" t="s">
        <v>4882</v>
      </c>
      <c r="E992" s="9" t="s">
        <v>93</v>
      </c>
      <c r="F992" s="188">
        <v>31463</v>
      </c>
      <c r="G992" s="9" t="s">
        <v>853</v>
      </c>
      <c r="H992" s="9" t="s">
        <v>31</v>
      </c>
      <c r="I992" s="9" t="s">
        <v>157</v>
      </c>
      <c r="J992" s="9" t="s">
        <v>29</v>
      </c>
      <c r="K992" s="9">
        <v>2006</v>
      </c>
      <c r="L992" s="9" t="s">
        <v>34</v>
      </c>
      <c r="Q992" s="9">
        <v>2000</v>
      </c>
      <c r="S992" s="9" t="s">
        <v>269</v>
      </c>
      <c r="T992" s="9" t="s">
        <v>269</v>
      </c>
      <c r="U992" s="9" t="s">
        <v>269</v>
      </c>
      <c r="V992" s="9" t="s">
        <v>269</v>
      </c>
      <c r="W992" s="9" t="s">
        <v>269</v>
      </c>
      <c r="X992" s="9" t="s">
        <v>517</v>
      </c>
    </row>
    <row r="993" spans="1:24" ht="17.25" customHeight="1" x14ac:dyDescent="0.2">
      <c r="A993" s="9">
        <v>405909</v>
      </c>
      <c r="B993" s="9" t="s">
        <v>4883</v>
      </c>
      <c r="C993" s="9" t="s">
        <v>491</v>
      </c>
      <c r="D993" s="9" t="s">
        <v>364</v>
      </c>
      <c r="E993" s="9" t="s">
        <v>93</v>
      </c>
      <c r="F993" s="188">
        <v>31478</v>
      </c>
      <c r="G993" s="9" t="s">
        <v>34</v>
      </c>
      <c r="H993" s="9" t="s">
        <v>31</v>
      </c>
      <c r="I993" s="9" t="s">
        <v>157</v>
      </c>
      <c r="J993" s="9" t="s">
        <v>32</v>
      </c>
      <c r="K993" s="9">
        <v>2004</v>
      </c>
      <c r="L993" s="9" t="s">
        <v>34</v>
      </c>
      <c r="Q993" s="9">
        <v>2000</v>
      </c>
      <c r="S993" s="9" t="s">
        <v>269</v>
      </c>
      <c r="T993" s="9" t="s">
        <v>269</v>
      </c>
      <c r="U993" s="9" t="s">
        <v>269</v>
      </c>
      <c r="V993" s="9" t="s">
        <v>269</v>
      </c>
      <c r="W993" s="9" t="s">
        <v>269</v>
      </c>
      <c r="X993" s="9" t="s">
        <v>517</v>
      </c>
    </row>
    <row r="994" spans="1:24" ht="17.25" customHeight="1" x14ac:dyDescent="0.2">
      <c r="A994" s="9">
        <v>414641</v>
      </c>
      <c r="B994" s="9" t="s">
        <v>4884</v>
      </c>
      <c r="C994" s="9" t="s">
        <v>387</v>
      </c>
      <c r="D994" s="9" t="s">
        <v>4885</v>
      </c>
      <c r="E994" s="9" t="s">
        <v>93</v>
      </c>
      <c r="F994" s="188">
        <v>32005</v>
      </c>
      <c r="G994" s="9" t="s">
        <v>4886</v>
      </c>
      <c r="H994" s="9" t="s">
        <v>31</v>
      </c>
      <c r="I994" s="9" t="s">
        <v>157</v>
      </c>
      <c r="J994" s="9" t="s">
        <v>32</v>
      </c>
      <c r="K994" s="9">
        <v>2005</v>
      </c>
      <c r="L994" s="9" t="s">
        <v>46</v>
      </c>
      <c r="Q994" s="9">
        <v>2000</v>
      </c>
      <c r="S994" s="9" t="s">
        <v>269</v>
      </c>
      <c r="T994" s="9" t="s">
        <v>269</v>
      </c>
      <c r="U994" s="9" t="s">
        <v>269</v>
      </c>
      <c r="V994" s="9" t="s">
        <v>269</v>
      </c>
      <c r="W994" s="9" t="s">
        <v>269</v>
      </c>
      <c r="X994" s="9" t="s">
        <v>517</v>
      </c>
    </row>
    <row r="995" spans="1:24" ht="17.25" customHeight="1" x14ac:dyDescent="0.2">
      <c r="A995" s="9">
        <v>412784</v>
      </c>
      <c r="B995" s="9" t="s">
        <v>4887</v>
      </c>
      <c r="C995" s="9" t="s">
        <v>854</v>
      </c>
      <c r="D995" s="9" t="s">
        <v>321</v>
      </c>
      <c r="E995" s="9" t="s">
        <v>93</v>
      </c>
      <c r="F995" s="188">
        <v>32172</v>
      </c>
      <c r="G995" s="9" t="s">
        <v>284</v>
      </c>
      <c r="H995" s="9" t="s">
        <v>31</v>
      </c>
      <c r="I995" s="9" t="s">
        <v>157</v>
      </c>
      <c r="J995" s="9" t="s">
        <v>29</v>
      </c>
      <c r="K995" s="9">
        <v>2006</v>
      </c>
      <c r="L995" s="9" t="s">
        <v>46</v>
      </c>
      <c r="Q995" s="9">
        <v>2000</v>
      </c>
      <c r="S995" s="9" t="s">
        <v>269</v>
      </c>
      <c r="T995" s="9" t="s">
        <v>269</v>
      </c>
      <c r="U995" s="9" t="s">
        <v>269</v>
      </c>
      <c r="V995" s="9" t="s">
        <v>269</v>
      </c>
      <c r="W995" s="9" t="s">
        <v>269</v>
      </c>
      <c r="X995" s="9" t="s">
        <v>517</v>
      </c>
    </row>
    <row r="996" spans="1:24" ht="17.25" customHeight="1" x14ac:dyDescent="0.2">
      <c r="A996" s="9">
        <v>421136</v>
      </c>
      <c r="B996" s="9" t="s">
        <v>4888</v>
      </c>
      <c r="C996" s="9" t="s">
        <v>350</v>
      </c>
      <c r="D996" s="9" t="s">
        <v>4889</v>
      </c>
      <c r="E996" s="9" t="s">
        <v>93</v>
      </c>
      <c r="F996" s="188">
        <v>32588</v>
      </c>
      <c r="G996" s="9" t="s">
        <v>34</v>
      </c>
      <c r="H996" s="9" t="s">
        <v>31</v>
      </c>
      <c r="I996" s="9" t="s">
        <v>157</v>
      </c>
      <c r="J996" s="9" t="s">
        <v>32</v>
      </c>
      <c r="K996" s="9">
        <v>2009</v>
      </c>
      <c r="L996" s="9" t="s">
        <v>34</v>
      </c>
      <c r="Q996" s="9">
        <v>2000</v>
      </c>
      <c r="S996" s="9" t="s">
        <v>269</v>
      </c>
      <c r="T996" s="9" t="s">
        <v>269</v>
      </c>
      <c r="U996" s="9" t="s">
        <v>269</v>
      </c>
      <c r="V996" s="9" t="s">
        <v>269</v>
      </c>
      <c r="W996" s="9" t="s">
        <v>269</v>
      </c>
      <c r="X996" s="9" t="s">
        <v>517</v>
      </c>
    </row>
    <row r="997" spans="1:24" ht="17.25" customHeight="1" x14ac:dyDescent="0.2">
      <c r="A997" s="9">
        <v>417866</v>
      </c>
      <c r="B997" s="9" t="s">
        <v>4890</v>
      </c>
      <c r="C997" s="9" t="s">
        <v>285</v>
      </c>
      <c r="D997" s="9" t="s">
        <v>519</v>
      </c>
      <c r="E997" s="9" t="s">
        <v>93</v>
      </c>
      <c r="F997" s="188">
        <v>32717</v>
      </c>
      <c r="G997" s="9" t="s">
        <v>4891</v>
      </c>
      <c r="H997" s="9" t="s">
        <v>31</v>
      </c>
      <c r="I997" s="9" t="s">
        <v>157</v>
      </c>
      <c r="Q997" s="9">
        <v>2000</v>
      </c>
      <c r="S997" s="9" t="s">
        <v>269</v>
      </c>
      <c r="T997" s="9" t="s">
        <v>269</v>
      </c>
      <c r="U997" s="9" t="s">
        <v>269</v>
      </c>
      <c r="V997" s="9" t="s">
        <v>269</v>
      </c>
      <c r="W997" s="9" t="s">
        <v>269</v>
      </c>
      <c r="X997" s="9" t="s">
        <v>517</v>
      </c>
    </row>
    <row r="998" spans="1:24" ht="17.25" customHeight="1" x14ac:dyDescent="0.2">
      <c r="A998" s="9">
        <v>423236</v>
      </c>
      <c r="B998" s="9" t="s">
        <v>4892</v>
      </c>
      <c r="C998" s="9" t="s">
        <v>684</v>
      </c>
      <c r="D998" s="9" t="s">
        <v>4893</v>
      </c>
      <c r="E998" s="9" t="s">
        <v>93</v>
      </c>
      <c r="F998" s="188">
        <v>33264</v>
      </c>
      <c r="G998" s="9" t="s">
        <v>34</v>
      </c>
      <c r="H998" s="9" t="s">
        <v>31</v>
      </c>
      <c r="I998" s="9" t="s">
        <v>157</v>
      </c>
      <c r="J998" s="9" t="s">
        <v>32</v>
      </c>
      <c r="K998" s="9">
        <v>2008</v>
      </c>
      <c r="L998" s="9" t="s">
        <v>46</v>
      </c>
      <c r="Q998" s="9">
        <v>2000</v>
      </c>
      <c r="S998" s="9" t="s">
        <v>269</v>
      </c>
      <c r="T998" s="9" t="s">
        <v>269</v>
      </c>
      <c r="U998" s="9" t="s">
        <v>269</v>
      </c>
      <c r="V998" s="9" t="s">
        <v>269</v>
      </c>
      <c r="W998" s="9" t="s">
        <v>269</v>
      </c>
      <c r="X998" s="9" t="s">
        <v>517</v>
      </c>
    </row>
    <row r="999" spans="1:24" ht="17.25" customHeight="1" x14ac:dyDescent="0.2">
      <c r="A999" s="9">
        <v>413180</v>
      </c>
      <c r="B999" s="9" t="s">
        <v>4894</v>
      </c>
      <c r="C999" s="9" t="s">
        <v>552</v>
      </c>
      <c r="D999" s="9" t="s">
        <v>464</v>
      </c>
      <c r="E999" s="9" t="s">
        <v>93</v>
      </c>
      <c r="F999" s="188">
        <v>33329</v>
      </c>
      <c r="G999" s="9" t="s">
        <v>34</v>
      </c>
      <c r="H999" s="9" t="s">
        <v>31</v>
      </c>
      <c r="I999" s="9" t="s">
        <v>157</v>
      </c>
      <c r="J999" s="9" t="s">
        <v>32</v>
      </c>
      <c r="K999" s="9">
        <v>2009</v>
      </c>
      <c r="L999" s="9" t="s">
        <v>46</v>
      </c>
      <c r="Q999" s="9">
        <v>2000</v>
      </c>
      <c r="S999" s="9" t="s">
        <v>269</v>
      </c>
      <c r="T999" s="9" t="s">
        <v>269</v>
      </c>
      <c r="U999" s="9" t="s">
        <v>269</v>
      </c>
      <c r="V999" s="9" t="s">
        <v>269</v>
      </c>
      <c r="W999" s="9" t="s">
        <v>269</v>
      </c>
      <c r="X999" s="9" t="s">
        <v>517</v>
      </c>
    </row>
    <row r="1000" spans="1:24" ht="17.25" customHeight="1" x14ac:dyDescent="0.2">
      <c r="A1000" s="9">
        <v>414276</v>
      </c>
      <c r="B1000" s="9" t="s">
        <v>4895</v>
      </c>
      <c r="C1000" s="9" t="s">
        <v>718</v>
      </c>
      <c r="D1000" s="9" t="s">
        <v>4896</v>
      </c>
      <c r="E1000" s="9" t="s">
        <v>93</v>
      </c>
      <c r="F1000" s="188">
        <v>33974</v>
      </c>
      <c r="G1000" s="9" t="s">
        <v>4897</v>
      </c>
      <c r="H1000" s="9" t="s">
        <v>31</v>
      </c>
      <c r="I1000" s="9" t="s">
        <v>157</v>
      </c>
      <c r="J1000" s="9" t="s">
        <v>32</v>
      </c>
      <c r="L1000" s="9" t="s">
        <v>86</v>
      </c>
      <c r="Q1000" s="9">
        <v>2000</v>
      </c>
      <c r="S1000" s="9" t="s">
        <v>269</v>
      </c>
      <c r="T1000" s="9" t="s">
        <v>269</v>
      </c>
      <c r="U1000" s="9" t="s">
        <v>269</v>
      </c>
      <c r="V1000" s="9" t="s">
        <v>269</v>
      </c>
      <c r="W1000" s="9" t="s">
        <v>269</v>
      </c>
      <c r="X1000" s="9" t="s">
        <v>517</v>
      </c>
    </row>
    <row r="1001" spans="1:24" ht="17.25" customHeight="1" x14ac:dyDescent="0.2">
      <c r="A1001" s="9">
        <v>421215</v>
      </c>
      <c r="B1001" s="9" t="s">
        <v>4898</v>
      </c>
      <c r="C1001" s="9" t="s">
        <v>838</v>
      </c>
      <c r="D1001" s="9" t="s">
        <v>497</v>
      </c>
      <c r="E1001" s="9" t="s">
        <v>93</v>
      </c>
      <c r="F1001" s="188">
        <v>34186</v>
      </c>
      <c r="G1001" s="9" t="s">
        <v>34</v>
      </c>
      <c r="H1001" s="9" t="s">
        <v>31</v>
      </c>
      <c r="I1001" s="9" t="s">
        <v>157</v>
      </c>
      <c r="J1001" s="9" t="s">
        <v>32</v>
      </c>
      <c r="K1001" s="9">
        <v>2011</v>
      </c>
      <c r="L1001" s="9" t="s">
        <v>34</v>
      </c>
      <c r="Q1001" s="9">
        <v>2000</v>
      </c>
      <c r="S1001" s="9" t="s">
        <v>269</v>
      </c>
      <c r="T1001" s="9" t="s">
        <v>269</v>
      </c>
      <c r="U1001" s="9" t="s">
        <v>269</v>
      </c>
      <c r="V1001" s="9" t="s">
        <v>269</v>
      </c>
      <c r="W1001" s="9" t="s">
        <v>269</v>
      </c>
      <c r="X1001" s="9" t="s">
        <v>517</v>
      </c>
    </row>
    <row r="1002" spans="1:24" ht="17.25" customHeight="1" x14ac:dyDescent="0.2">
      <c r="A1002" s="9">
        <v>421494</v>
      </c>
      <c r="B1002" s="9" t="s">
        <v>4899</v>
      </c>
      <c r="C1002" s="9" t="s">
        <v>399</v>
      </c>
      <c r="D1002" s="9" t="s">
        <v>701</v>
      </c>
      <c r="E1002" s="9" t="s">
        <v>93</v>
      </c>
      <c r="F1002" s="188">
        <v>34248</v>
      </c>
      <c r="G1002" s="9" t="s">
        <v>338</v>
      </c>
      <c r="H1002" s="9" t="s">
        <v>31</v>
      </c>
      <c r="I1002" s="9" t="s">
        <v>157</v>
      </c>
      <c r="J1002" s="9" t="s">
        <v>29</v>
      </c>
      <c r="K1002" s="9">
        <v>2014</v>
      </c>
      <c r="L1002" s="9" t="s">
        <v>46</v>
      </c>
      <c r="Q1002" s="9">
        <v>2000</v>
      </c>
      <c r="S1002" s="9" t="s">
        <v>269</v>
      </c>
      <c r="T1002" s="9" t="s">
        <v>269</v>
      </c>
      <c r="U1002" s="9" t="s">
        <v>269</v>
      </c>
      <c r="V1002" s="9" t="s">
        <v>269</v>
      </c>
      <c r="W1002" s="9" t="s">
        <v>269</v>
      </c>
      <c r="X1002" s="9" t="s">
        <v>517</v>
      </c>
    </row>
    <row r="1003" spans="1:24" ht="17.25" customHeight="1" x14ac:dyDescent="0.2">
      <c r="A1003" s="9">
        <v>420754</v>
      </c>
      <c r="B1003" s="9" t="s">
        <v>4900</v>
      </c>
      <c r="C1003" s="9" t="s">
        <v>855</v>
      </c>
      <c r="D1003" s="9" t="s">
        <v>324</v>
      </c>
      <c r="E1003" s="9" t="s">
        <v>93</v>
      </c>
      <c r="F1003" s="188">
        <v>34344</v>
      </c>
      <c r="G1003" s="9" t="s">
        <v>34</v>
      </c>
      <c r="H1003" s="9" t="s">
        <v>31</v>
      </c>
      <c r="I1003" s="9" t="s">
        <v>157</v>
      </c>
      <c r="J1003" s="9" t="s">
        <v>29</v>
      </c>
      <c r="K1003" s="9">
        <v>20114</v>
      </c>
      <c r="L1003" s="9" t="s">
        <v>34</v>
      </c>
      <c r="Q1003" s="9">
        <v>2000</v>
      </c>
      <c r="S1003" s="9" t="s">
        <v>269</v>
      </c>
      <c r="T1003" s="9" t="s">
        <v>269</v>
      </c>
      <c r="U1003" s="9" t="s">
        <v>269</v>
      </c>
      <c r="V1003" s="9" t="s">
        <v>269</v>
      </c>
      <c r="W1003" s="9" t="s">
        <v>269</v>
      </c>
      <c r="X1003" s="9" t="s">
        <v>517</v>
      </c>
    </row>
    <row r="1004" spans="1:24" ht="17.25" customHeight="1" x14ac:dyDescent="0.2">
      <c r="A1004" s="9">
        <v>418447</v>
      </c>
      <c r="B1004" s="9" t="s">
        <v>4901</v>
      </c>
      <c r="C1004" s="9" t="s">
        <v>4902</v>
      </c>
      <c r="D1004" s="9" t="s">
        <v>502</v>
      </c>
      <c r="E1004" s="9" t="s">
        <v>93</v>
      </c>
      <c r="F1004" s="188">
        <v>34348</v>
      </c>
      <c r="G1004" s="9" t="s">
        <v>34</v>
      </c>
      <c r="H1004" s="9" t="s">
        <v>31</v>
      </c>
      <c r="I1004" s="9" t="s">
        <v>157</v>
      </c>
      <c r="J1004" s="9" t="s">
        <v>32</v>
      </c>
      <c r="K1004" s="9">
        <v>2012</v>
      </c>
      <c r="L1004" s="9" t="s">
        <v>34</v>
      </c>
      <c r="Q1004" s="9">
        <v>2000</v>
      </c>
      <c r="S1004" s="9" t="s">
        <v>269</v>
      </c>
      <c r="T1004" s="9" t="s">
        <v>269</v>
      </c>
      <c r="U1004" s="9" t="s">
        <v>269</v>
      </c>
      <c r="V1004" s="9" t="s">
        <v>269</v>
      </c>
      <c r="W1004" s="9" t="s">
        <v>269</v>
      </c>
      <c r="X1004" s="9" t="s">
        <v>517</v>
      </c>
    </row>
    <row r="1005" spans="1:24" ht="17.25" customHeight="1" x14ac:dyDescent="0.2">
      <c r="A1005" s="9">
        <v>423371</v>
      </c>
      <c r="B1005" s="9" t="s">
        <v>4903</v>
      </c>
      <c r="C1005" s="9" t="s">
        <v>285</v>
      </c>
      <c r="D1005" s="9" t="s">
        <v>837</v>
      </c>
      <c r="E1005" s="9" t="s">
        <v>93</v>
      </c>
      <c r="F1005" s="188">
        <v>34354</v>
      </c>
      <c r="G1005" s="9" t="s">
        <v>4904</v>
      </c>
      <c r="H1005" s="9" t="s">
        <v>35</v>
      </c>
      <c r="I1005" s="9" t="s">
        <v>157</v>
      </c>
      <c r="J1005" s="9" t="s">
        <v>32</v>
      </c>
      <c r="K1005" s="9">
        <v>2012</v>
      </c>
      <c r="L1005" s="9" t="s">
        <v>34</v>
      </c>
      <c r="Q1005" s="9">
        <v>2000</v>
      </c>
      <c r="S1005" s="9" t="s">
        <v>269</v>
      </c>
      <c r="T1005" s="9" t="s">
        <v>269</v>
      </c>
      <c r="U1005" s="9" t="s">
        <v>269</v>
      </c>
      <c r="V1005" s="9" t="s">
        <v>269</v>
      </c>
      <c r="W1005" s="9" t="s">
        <v>269</v>
      </c>
      <c r="X1005" s="9" t="s">
        <v>517</v>
      </c>
    </row>
    <row r="1006" spans="1:24" ht="17.25" customHeight="1" x14ac:dyDescent="0.2">
      <c r="A1006" s="9">
        <v>419890</v>
      </c>
      <c r="B1006" s="9" t="s">
        <v>4905</v>
      </c>
      <c r="C1006" s="9" t="s">
        <v>332</v>
      </c>
      <c r="D1006" s="9" t="s">
        <v>475</v>
      </c>
      <c r="E1006" s="9" t="s">
        <v>93</v>
      </c>
      <c r="F1006" s="188">
        <v>34449</v>
      </c>
      <c r="G1006" s="9" t="s">
        <v>34</v>
      </c>
      <c r="H1006" s="9" t="s">
        <v>31</v>
      </c>
      <c r="I1006" s="9" t="s">
        <v>157</v>
      </c>
      <c r="J1006" s="9" t="s">
        <v>29</v>
      </c>
      <c r="K1006" s="9">
        <v>2014</v>
      </c>
      <c r="L1006" s="9" t="s">
        <v>46</v>
      </c>
      <c r="Q1006" s="9">
        <v>2000</v>
      </c>
      <c r="S1006" s="9" t="s">
        <v>269</v>
      </c>
      <c r="T1006" s="9" t="s">
        <v>269</v>
      </c>
      <c r="U1006" s="9" t="s">
        <v>269</v>
      </c>
      <c r="V1006" s="9" t="s">
        <v>269</v>
      </c>
      <c r="W1006" s="9" t="s">
        <v>269</v>
      </c>
      <c r="X1006" s="9" t="s">
        <v>517</v>
      </c>
    </row>
    <row r="1007" spans="1:24" ht="17.25" customHeight="1" x14ac:dyDescent="0.2">
      <c r="A1007" s="9">
        <v>420285</v>
      </c>
      <c r="B1007" s="9" t="s">
        <v>4906</v>
      </c>
      <c r="C1007" s="9" t="s">
        <v>795</v>
      </c>
      <c r="D1007" s="9" t="s">
        <v>368</v>
      </c>
      <c r="E1007" s="9" t="s">
        <v>93</v>
      </c>
      <c r="F1007" s="188">
        <v>34719</v>
      </c>
      <c r="G1007" s="9" t="s">
        <v>2663</v>
      </c>
      <c r="H1007" s="9" t="s">
        <v>31</v>
      </c>
      <c r="I1007" s="9" t="s">
        <v>157</v>
      </c>
      <c r="J1007" s="9" t="s">
        <v>29</v>
      </c>
      <c r="K1007" s="9">
        <v>2015</v>
      </c>
      <c r="L1007" s="9" t="s">
        <v>46</v>
      </c>
      <c r="Q1007" s="9">
        <v>2000</v>
      </c>
      <c r="S1007" s="9" t="s">
        <v>269</v>
      </c>
      <c r="T1007" s="9" t="s">
        <v>269</v>
      </c>
      <c r="U1007" s="9" t="s">
        <v>269</v>
      </c>
      <c r="V1007" s="9" t="s">
        <v>269</v>
      </c>
      <c r="W1007" s="9" t="s">
        <v>269</v>
      </c>
      <c r="X1007" s="9" t="s">
        <v>517</v>
      </c>
    </row>
    <row r="1008" spans="1:24" ht="17.25" customHeight="1" x14ac:dyDescent="0.2">
      <c r="A1008" s="9">
        <v>416969</v>
      </c>
      <c r="B1008" s="9" t="s">
        <v>4907</v>
      </c>
      <c r="C1008" s="9" t="s">
        <v>332</v>
      </c>
      <c r="D1008" s="9" t="s">
        <v>514</v>
      </c>
      <c r="E1008" s="9" t="s">
        <v>93</v>
      </c>
      <c r="F1008" s="188">
        <v>34929</v>
      </c>
      <c r="G1008" s="9" t="s">
        <v>538</v>
      </c>
      <c r="H1008" s="9" t="s">
        <v>31</v>
      </c>
      <c r="I1008" s="9" t="s">
        <v>157</v>
      </c>
      <c r="J1008" s="9" t="s">
        <v>32</v>
      </c>
      <c r="K1008" s="9">
        <v>2013</v>
      </c>
      <c r="L1008" s="9" t="s">
        <v>46</v>
      </c>
      <c r="Q1008" s="9">
        <v>2000</v>
      </c>
      <c r="S1008" s="9" t="s">
        <v>269</v>
      </c>
      <c r="T1008" s="9" t="s">
        <v>269</v>
      </c>
      <c r="U1008" s="9" t="s">
        <v>269</v>
      </c>
      <c r="V1008" s="9" t="s">
        <v>269</v>
      </c>
      <c r="W1008" s="9" t="s">
        <v>269</v>
      </c>
      <c r="X1008" s="9" t="s">
        <v>517</v>
      </c>
    </row>
    <row r="1009" spans="1:24" ht="17.25" customHeight="1" x14ac:dyDescent="0.2">
      <c r="A1009" s="9">
        <v>423260</v>
      </c>
      <c r="B1009" s="9" t="s">
        <v>4908</v>
      </c>
      <c r="C1009" s="9" t="s">
        <v>490</v>
      </c>
      <c r="D1009" s="9" t="s">
        <v>2415</v>
      </c>
      <c r="E1009" s="9" t="s">
        <v>93</v>
      </c>
      <c r="F1009" s="188">
        <v>34951</v>
      </c>
      <c r="G1009" s="9" t="s">
        <v>34</v>
      </c>
      <c r="H1009" s="9" t="s">
        <v>31</v>
      </c>
      <c r="I1009" s="9" t="s">
        <v>157</v>
      </c>
      <c r="J1009" s="9" t="s">
        <v>32</v>
      </c>
      <c r="K1009" s="9">
        <v>2014</v>
      </c>
      <c r="L1009" s="9" t="s">
        <v>34</v>
      </c>
      <c r="Q1009" s="9">
        <v>2000</v>
      </c>
      <c r="S1009" s="9" t="s">
        <v>269</v>
      </c>
      <c r="T1009" s="9" t="s">
        <v>269</v>
      </c>
      <c r="U1009" s="9" t="s">
        <v>269</v>
      </c>
      <c r="V1009" s="9" t="s">
        <v>269</v>
      </c>
      <c r="W1009" s="9" t="s">
        <v>269</v>
      </c>
      <c r="X1009" s="9" t="s">
        <v>517</v>
      </c>
    </row>
    <row r="1010" spans="1:24" ht="17.25" customHeight="1" x14ac:dyDescent="0.2">
      <c r="A1010" s="9">
        <v>418962</v>
      </c>
      <c r="B1010" s="9" t="s">
        <v>4909</v>
      </c>
      <c r="C1010" s="9" t="s">
        <v>285</v>
      </c>
      <c r="D1010" s="9" t="s">
        <v>541</v>
      </c>
      <c r="E1010" s="9" t="s">
        <v>93</v>
      </c>
      <c r="F1010" s="188">
        <v>35065</v>
      </c>
      <c r="G1010" s="9" t="s">
        <v>34</v>
      </c>
      <c r="H1010" s="9" t="s">
        <v>31</v>
      </c>
      <c r="I1010" s="9" t="s">
        <v>157</v>
      </c>
      <c r="J1010" s="9" t="s">
        <v>32</v>
      </c>
      <c r="K1010" s="9">
        <v>2002</v>
      </c>
      <c r="L1010" s="9" t="s">
        <v>34</v>
      </c>
      <c r="Q1010" s="9">
        <v>2000</v>
      </c>
      <c r="S1010" s="9" t="s">
        <v>269</v>
      </c>
      <c r="T1010" s="9" t="s">
        <v>269</v>
      </c>
      <c r="U1010" s="9" t="s">
        <v>269</v>
      </c>
      <c r="V1010" s="9" t="s">
        <v>269</v>
      </c>
      <c r="W1010" s="9" t="s">
        <v>269</v>
      </c>
      <c r="X1010" s="9" t="s">
        <v>517</v>
      </c>
    </row>
    <row r="1011" spans="1:24" ht="17.25" customHeight="1" x14ac:dyDescent="0.2">
      <c r="A1011" s="9">
        <v>420324</v>
      </c>
      <c r="B1011" s="9" t="s">
        <v>4910</v>
      </c>
      <c r="C1011" s="9" t="s">
        <v>570</v>
      </c>
      <c r="D1011" s="9" t="s">
        <v>856</v>
      </c>
      <c r="E1011" s="9" t="s">
        <v>93</v>
      </c>
      <c r="F1011" s="188">
        <v>35119</v>
      </c>
      <c r="G1011" s="9" t="s">
        <v>674</v>
      </c>
      <c r="H1011" s="9" t="s">
        <v>31</v>
      </c>
      <c r="I1011" s="9" t="s">
        <v>157</v>
      </c>
      <c r="J1011" s="9" t="s">
        <v>32</v>
      </c>
      <c r="K1011" s="9">
        <v>2015</v>
      </c>
      <c r="L1011" s="9" t="s">
        <v>89</v>
      </c>
      <c r="Q1011" s="9">
        <v>2000</v>
      </c>
      <c r="S1011" s="9" t="s">
        <v>269</v>
      </c>
      <c r="T1011" s="9" t="s">
        <v>269</v>
      </c>
      <c r="U1011" s="9" t="s">
        <v>269</v>
      </c>
      <c r="V1011" s="9" t="s">
        <v>269</v>
      </c>
      <c r="W1011" s="9" t="s">
        <v>269</v>
      </c>
      <c r="X1011" s="9" t="s">
        <v>517</v>
      </c>
    </row>
    <row r="1012" spans="1:24" ht="17.25" customHeight="1" x14ac:dyDescent="0.2">
      <c r="A1012" s="9">
        <v>419483</v>
      </c>
      <c r="B1012" s="9" t="s">
        <v>4911</v>
      </c>
      <c r="C1012" s="9" t="s">
        <v>403</v>
      </c>
      <c r="D1012" s="9" t="s">
        <v>337</v>
      </c>
      <c r="E1012" s="9" t="s">
        <v>93</v>
      </c>
      <c r="F1012" s="188">
        <v>35323</v>
      </c>
      <c r="G1012" s="9" t="s">
        <v>46</v>
      </c>
      <c r="H1012" s="9" t="s">
        <v>31</v>
      </c>
      <c r="I1012" s="9" t="s">
        <v>157</v>
      </c>
      <c r="J1012" s="9" t="s">
        <v>32</v>
      </c>
      <c r="K1012" s="9">
        <v>2015</v>
      </c>
      <c r="L1012" s="9" t="s">
        <v>46</v>
      </c>
      <c r="Q1012" s="9">
        <v>2000</v>
      </c>
      <c r="S1012" s="9" t="s">
        <v>269</v>
      </c>
      <c r="T1012" s="9" t="s">
        <v>269</v>
      </c>
      <c r="U1012" s="9" t="s">
        <v>269</v>
      </c>
      <c r="V1012" s="9" t="s">
        <v>269</v>
      </c>
      <c r="W1012" s="9" t="s">
        <v>269</v>
      </c>
      <c r="X1012" s="9" t="s">
        <v>517</v>
      </c>
    </row>
    <row r="1013" spans="1:24" ht="17.25" customHeight="1" x14ac:dyDescent="0.2">
      <c r="A1013" s="9">
        <v>418939</v>
      </c>
      <c r="B1013" s="9" t="s">
        <v>4912</v>
      </c>
      <c r="C1013" s="9" t="s">
        <v>433</v>
      </c>
      <c r="D1013" s="9" t="s">
        <v>4913</v>
      </c>
      <c r="E1013" s="9" t="s">
        <v>93</v>
      </c>
      <c r="F1013" s="188">
        <v>35431</v>
      </c>
      <c r="G1013" s="9" t="s">
        <v>34</v>
      </c>
      <c r="H1013" s="9" t="s">
        <v>31</v>
      </c>
      <c r="I1013" s="9" t="s">
        <v>157</v>
      </c>
      <c r="J1013" s="9" t="s">
        <v>32</v>
      </c>
      <c r="K1013" s="9">
        <v>2014</v>
      </c>
      <c r="L1013" s="9" t="s">
        <v>34</v>
      </c>
      <c r="Q1013" s="9">
        <v>2000</v>
      </c>
      <c r="S1013" s="9" t="s">
        <v>269</v>
      </c>
      <c r="T1013" s="9" t="s">
        <v>269</v>
      </c>
      <c r="U1013" s="9" t="s">
        <v>269</v>
      </c>
      <c r="V1013" s="9" t="s">
        <v>269</v>
      </c>
      <c r="W1013" s="9" t="s">
        <v>269</v>
      </c>
      <c r="X1013" s="9" t="s">
        <v>517</v>
      </c>
    </row>
    <row r="1014" spans="1:24" ht="17.25" customHeight="1" x14ac:dyDescent="0.2">
      <c r="A1014" s="9">
        <v>422935</v>
      </c>
      <c r="B1014" s="9" t="s">
        <v>4914</v>
      </c>
      <c r="C1014" s="9" t="s">
        <v>835</v>
      </c>
      <c r="D1014" s="9" t="s">
        <v>760</v>
      </c>
      <c r="E1014" s="9" t="s">
        <v>93</v>
      </c>
      <c r="F1014" s="188">
        <v>35431</v>
      </c>
      <c r="G1014" s="9" t="s">
        <v>34</v>
      </c>
      <c r="H1014" s="9" t="s">
        <v>31</v>
      </c>
      <c r="I1014" s="9" t="s">
        <v>157</v>
      </c>
      <c r="J1014" s="9" t="s">
        <v>29</v>
      </c>
      <c r="K1014" s="9">
        <v>2014</v>
      </c>
      <c r="L1014" s="9" t="s">
        <v>34</v>
      </c>
      <c r="Q1014" s="9">
        <v>2000</v>
      </c>
      <c r="S1014" s="9" t="s">
        <v>269</v>
      </c>
      <c r="T1014" s="9" t="s">
        <v>269</v>
      </c>
      <c r="U1014" s="9" t="s">
        <v>269</v>
      </c>
      <c r="V1014" s="9" t="s">
        <v>269</v>
      </c>
      <c r="W1014" s="9" t="s">
        <v>269</v>
      </c>
      <c r="X1014" s="9" t="s">
        <v>517</v>
      </c>
    </row>
    <row r="1015" spans="1:24" ht="17.25" customHeight="1" x14ac:dyDescent="0.2">
      <c r="A1015" s="9">
        <v>419703</v>
      </c>
      <c r="B1015" s="9" t="s">
        <v>4915</v>
      </c>
      <c r="C1015" s="9" t="s">
        <v>270</v>
      </c>
      <c r="D1015" s="9" t="s">
        <v>737</v>
      </c>
      <c r="E1015" s="9" t="s">
        <v>93</v>
      </c>
      <c r="F1015" s="188">
        <v>35836</v>
      </c>
      <c r="G1015" s="9" t="s">
        <v>4916</v>
      </c>
      <c r="H1015" s="9" t="s">
        <v>31</v>
      </c>
      <c r="I1015" s="9" t="s">
        <v>157</v>
      </c>
      <c r="J1015" s="9" t="s">
        <v>32</v>
      </c>
      <c r="K1015" s="9">
        <v>2015</v>
      </c>
      <c r="L1015" s="9" t="s">
        <v>46</v>
      </c>
      <c r="Q1015" s="9">
        <v>2000</v>
      </c>
      <c r="S1015" s="9" t="s">
        <v>269</v>
      </c>
      <c r="T1015" s="9" t="s">
        <v>269</v>
      </c>
      <c r="U1015" s="9" t="s">
        <v>269</v>
      </c>
      <c r="V1015" s="9" t="s">
        <v>269</v>
      </c>
      <c r="W1015" s="9" t="s">
        <v>269</v>
      </c>
      <c r="X1015" s="9" t="s">
        <v>517</v>
      </c>
    </row>
    <row r="1016" spans="1:24" ht="17.25" customHeight="1" x14ac:dyDescent="0.2">
      <c r="A1016" s="9">
        <v>425142</v>
      </c>
      <c r="B1016" s="9" t="s">
        <v>4917</v>
      </c>
      <c r="C1016" s="9" t="s">
        <v>316</v>
      </c>
      <c r="D1016" s="9" t="s">
        <v>498</v>
      </c>
      <c r="E1016" s="9" t="s">
        <v>93</v>
      </c>
      <c r="F1016" s="188">
        <v>35858</v>
      </c>
      <c r="G1016" s="9" t="s">
        <v>273</v>
      </c>
      <c r="H1016" s="9" t="s">
        <v>35</v>
      </c>
      <c r="I1016" s="9" t="s">
        <v>157</v>
      </c>
      <c r="J1016" s="9" t="s">
        <v>32</v>
      </c>
      <c r="K1016" s="9">
        <v>2016</v>
      </c>
      <c r="L1016" s="9" t="s">
        <v>46</v>
      </c>
      <c r="Q1016" s="9">
        <v>2000</v>
      </c>
      <c r="S1016" s="9" t="s">
        <v>269</v>
      </c>
      <c r="T1016" s="9" t="s">
        <v>269</v>
      </c>
      <c r="U1016" s="9" t="s">
        <v>269</v>
      </c>
      <c r="V1016" s="9" t="s">
        <v>269</v>
      </c>
      <c r="W1016" s="9" t="s">
        <v>269</v>
      </c>
      <c r="X1016" s="9" t="s">
        <v>517</v>
      </c>
    </row>
    <row r="1017" spans="1:24" ht="17.25" customHeight="1" x14ac:dyDescent="0.2">
      <c r="A1017" s="9">
        <v>418929</v>
      </c>
      <c r="B1017" s="9" t="s">
        <v>4918</v>
      </c>
      <c r="C1017" s="9" t="s">
        <v>305</v>
      </c>
      <c r="D1017" s="9" t="s">
        <v>386</v>
      </c>
      <c r="E1017" s="9" t="s">
        <v>92</v>
      </c>
      <c r="F1017" s="188">
        <v>24079</v>
      </c>
      <c r="G1017" s="9" t="s">
        <v>77</v>
      </c>
      <c r="H1017" s="9" t="s">
        <v>31</v>
      </c>
      <c r="I1017" s="9" t="s">
        <v>157</v>
      </c>
      <c r="J1017" s="9" t="s">
        <v>29</v>
      </c>
      <c r="K1017" s="9">
        <v>1983</v>
      </c>
      <c r="L1017" s="9" t="s">
        <v>77</v>
      </c>
      <c r="Q1017" s="9">
        <v>2000</v>
      </c>
      <c r="S1017" s="9" t="s">
        <v>269</v>
      </c>
      <c r="T1017" s="9" t="s">
        <v>269</v>
      </c>
      <c r="U1017" s="9" t="s">
        <v>269</v>
      </c>
      <c r="V1017" s="9" t="s">
        <v>269</v>
      </c>
      <c r="W1017" s="9" t="s">
        <v>269</v>
      </c>
      <c r="X1017" s="9" t="s">
        <v>517</v>
      </c>
    </row>
    <row r="1018" spans="1:24" ht="17.25" customHeight="1" x14ac:dyDescent="0.2">
      <c r="A1018" s="9">
        <v>415824</v>
      </c>
      <c r="B1018" s="9" t="s">
        <v>4919</v>
      </c>
      <c r="C1018" s="9" t="s">
        <v>395</v>
      </c>
      <c r="D1018" s="9" t="s">
        <v>4920</v>
      </c>
      <c r="E1018" s="9" t="s">
        <v>92</v>
      </c>
      <c r="F1018" s="188">
        <v>24477</v>
      </c>
      <c r="G1018" s="9" t="s">
        <v>34</v>
      </c>
      <c r="H1018" s="9" t="s">
        <v>31</v>
      </c>
      <c r="I1018" s="9" t="s">
        <v>157</v>
      </c>
      <c r="Q1018" s="9">
        <v>2000</v>
      </c>
      <c r="S1018" s="9" t="s">
        <v>269</v>
      </c>
      <c r="T1018" s="9" t="s">
        <v>269</v>
      </c>
      <c r="U1018" s="9" t="s">
        <v>269</v>
      </c>
      <c r="V1018" s="9" t="s">
        <v>269</v>
      </c>
      <c r="W1018" s="9" t="s">
        <v>269</v>
      </c>
      <c r="X1018" s="9" t="s">
        <v>517</v>
      </c>
    </row>
    <row r="1019" spans="1:24" ht="17.25" customHeight="1" x14ac:dyDescent="0.2">
      <c r="A1019" s="9">
        <v>412111</v>
      </c>
      <c r="B1019" s="9" t="s">
        <v>4921</v>
      </c>
      <c r="C1019" s="9" t="s">
        <v>535</v>
      </c>
      <c r="D1019" s="9" t="s">
        <v>4922</v>
      </c>
      <c r="E1019" s="9" t="s">
        <v>92</v>
      </c>
      <c r="F1019" s="188">
        <v>27603</v>
      </c>
      <c r="G1019" s="9" t="s">
        <v>56</v>
      </c>
      <c r="H1019" s="9" t="s">
        <v>31</v>
      </c>
      <c r="I1019" s="9" t="s">
        <v>157</v>
      </c>
      <c r="Q1019" s="9">
        <v>2000</v>
      </c>
      <c r="S1019" s="9" t="s">
        <v>269</v>
      </c>
      <c r="T1019" s="9" t="s">
        <v>269</v>
      </c>
      <c r="U1019" s="9" t="s">
        <v>269</v>
      </c>
      <c r="V1019" s="9" t="s">
        <v>269</v>
      </c>
      <c r="W1019" s="9" t="s">
        <v>269</v>
      </c>
      <c r="X1019" s="9" t="s">
        <v>517</v>
      </c>
    </row>
    <row r="1020" spans="1:24" ht="17.25" customHeight="1" x14ac:dyDescent="0.2">
      <c r="A1020" s="9">
        <v>412107</v>
      </c>
      <c r="B1020" s="9" t="s">
        <v>4923</v>
      </c>
      <c r="C1020" s="9" t="s">
        <v>302</v>
      </c>
      <c r="D1020" s="9" t="s">
        <v>4924</v>
      </c>
      <c r="E1020" s="9" t="s">
        <v>92</v>
      </c>
      <c r="F1020" s="188">
        <v>29841</v>
      </c>
      <c r="G1020" s="9" t="s">
        <v>34</v>
      </c>
      <c r="H1020" s="9" t="s">
        <v>31</v>
      </c>
      <c r="I1020" s="9" t="s">
        <v>157</v>
      </c>
      <c r="J1020" s="9" t="s">
        <v>29</v>
      </c>
      <c r="K1020" s="9">
        <v>2000</v>
      </c>
      <c r="L1020" s="9" t="s">
        <v>34</v>
      </c>
      <c r="Q1020" s="9">
        <v>2000</v>
      </c>
      <c r="S1020" s="9" t="s">
        <v>269</v>
      </c>
      <c r="T1020" s="9" t="s">
        <v>269</v>
      </c>
      <c r="U1020" s="9" t="s">
        <v>269</v>
      </c>
      <c r="V1020" s="9" t="s">
        <v>269</v>
      </c>
      <c r="W1020" s="9" t="s">
        <v>269</v>
      </c>
      <c r="X1020" s="9" t="s">
        <v>517</v>
      </c>
    </row>
    <row r="1021" spans="1:24" ht="17.25" customHeight="1" x14ac:dyDescent="0.2">
      <c r="A1021" s="9">
        <v>416990</v>
      </c>
      <c r="B1021" s="9" t="s">
        <v>4925</v>
      </c>
      <c r="C1021" s="9" t="s">
        <v>326</v>
      </c>
      <c r="D1021" s="9" t="s">
        <v>296</v>
      </c>
      <c r="E1021" s="9" t="s">
        <v>92</v>
      </c>
      <c r="F1021" s="188">
        <v>30558</v>
      </c>
      <c r="G1021" s="9" t="s">
        <v>34</v>
      </c>
      <c r="H1021" s="9" t="s">
        <v>31</v>
      </c>
      <c r="I1021" s="9" t="s">
        <v>157</v>
      </c>
      <c r="J1021" s="9" t="s">
        <v>29</v>
      </c>
      <c r="K1021" s="9">
        <v>2001</v>
      </c>
      <c r="L1021" s="9" t="s">
        <v>34</v>
      </c>
      <c r="Q1021" s="9">
        <v>2000</v>
      </c>
      <c r="S1021" s="9" t="s">
        <v>269</v>
      </c>
      <c r="T1021" s="9" t="s">
        <v>269</v>
      </c>
      <c r="U1021" s="9" t="s">
        <v>269</v>
      </c>
      <c r="V1021" s="9" t="s">
        <v>269</v>
      </c>
      <c r="W1021" s="9" t="s">
        <v>269</v>
      </c>
      <c r="X1021" s="9" t="s">
        <v>517</v>
      </c>
    </row>
    <row r="1022" spans="1:24" ht="17.25" customHeight="1" x14ac:dyDescent="0.2">
      <c r="A1022" s="9">
        <v>417567</v>
      </c>
      <c r="B1022" s="9" t="s">
        <v>4926</v>
      </c>
      <c r="C1022" s="9" t="s">
        <v>302</v>
      </c>
      <c r="D1022" s="9" t="s">
        <v>478</v>
      </c>
      <c r="E1022" s="9" t="s">
        <v>92</v>
      </c>
      <c r="F1022" s="188">
        <v>30810</v>
      </c>
      <c r="G1022" s="9" t="s">
        <v>34</v>
      </c>
      <c r="H1022" s="9" t="s">
        <v>31</v>
      </c>
      <c r="I1022" s="9" t="s">
        <v>157</v>
      </c>
      <c r="J1022" s="9" t="s">
        <v>32</v>
      </c>
      <c r="K1022" s="9">
        <v>2006</v>
      </c>
      <c r="L1022" s="9" t="s">
        <v>89</v>
      </c>
      <c r="Q1022" s="9">
        <v>2000</v>
      </c>
      <c r="S1022" s="9" t="s">
        <v>269</v>
      </c>
      <c r="T1022" s="9" t="s">
        <v>269</v>
      </c>
      <c r="U1022" s="9" t="s">
        <v>269</v>
      </c>
      <c r="V1022" s="9" t="s">
        <v>269</v>
      </c>
      <c r="W1022" s="9" t="s">
        <v>269</v>
      </c>
      <c r="X1022" s="9" t="s">
        <v>517</v>
      </c>
    </row>
    <row r="1023" spans="1:24" ht="17.25" customHeight="1" x14ac:dyDescent="0.2">
      <c r="A1023" s="9">
        <v>418790</v>
      </c>
      <c r="B1023" s="9" t="s">
        <v>4927</v>
      </c>
      <c r="C1023" s="9" t="s">
        <v>270</v>
      </c>
      <c r="D1023" s="9" t="s">
        <v>295</v>
      </c>
      <c r="E1023" s="9" t="s">
        <v>92</v>
      </c>
      <c r="F1023" s="188">
        <v>31213</v>
      </c>
      <c r="G1023" s="9" t="s">
        <v>34</v>
      </c>
      <c r="H1023" s="9" t="s">
        <v>31</v>
      </c>
      <c r="I1023" s="9" t="s">
        <v>157</v>
      </c>
      <c r="J1023" s="9" t="s">
        <v>29</v>
      </c>
      <c r="K1023" s="9">
        <v>2004</v>
      </c>
      <c r="L1023" s="9" t="s">
        <v>34</v>
      </c>
      <c r="Q1023" s="9">
        <v>2000</v>
      </c>
      <c r="S1023" s="9" t="s">
        <v>269</v>
      </c>
      <c r="T1023" s="9" t="s">
        <v>269</v>
      </c>
      <c r="U1023" s="9" t="s">
        <v>269</v>
      </c>
      <c r="V1023" s="9" t="s">
        <v>269</v>
      </c>
      <c r="W1023" s="9" t="s">
        <v>269</v>
      </c>
      <c r="X1023" s="9" t="s">
        <v>517</v>
      </c>
    </row>
    <row r="1024" spans="1:24" ht="17.25" customHeight="1" x14ac:dyDescent="0.2">
      <c r="A1024" s="9">
        <v>408584</v>
      </c>
      <c r="B1024" s="9" t="s">
        <v>4928</v>
      </c>
      <c r="C1024" s="9" t="s">
        <v>857</v>
      </c>
      <c r="D1024" s="9" t="s">
        <v>4929</v>
      </c>
      <c r="E1024" s="9" t="s">
        <v>92</v>
      </c>
      <c r="F1024" s="188">
        <v>31476</v>
      </c>
      <c r="G1024" s="9" t="s">
        <v>34</v>
      </c>
      <c r="H1024" s="9" t="s">
        <v>31</v>
      </c>
      <c r="I1024" s="9" t="s">
        <v>157</v>
      </c>
      <c r="J1024" s="9" t="s">
        <v>29</v>
      </c>
      <c r="K1024" s="9">
        <v>2004</v>
      </c>
      <c r="L1024" s="9" t="s">
        <v>34</v>
      </c>
      <c r="Q1024" s="9">
        <v>2000</v>
      </c>
      <c r="S1024" s="9" t="s">
        <v>269</v>
      </c>
      <c r="T1024" s="9" t="s">
        <v>269</v>
      </c>
      <c r="U1024" s="9" t="s">
        <v>269</v>
      </c>
      <c r="V1024" s="9" t="s">
        <v>269</v>
      </c>
      <c r="W1024" s="9" t="s">
        <v>269</v>
      </c>
      <c r="X1024" s="9" t="s">
        <v>517</v>
      </c>
    </row>
    <row r="1025" spans="1:24" ht="17.25" customHeight="1" x14ac:dyDescent="0.2">
      <c r="A1025" s="9">
        <v>401913</v>
      </c>
      <c r="B1025" s="9" t="s">
        <v>4930</v>
      </c>
      <c r="C1025" s="9" t="s">
        <v>582</v>
      </c>
      <c r="D1025" s="9" t="s">
        <v>609</v>
      </c>
      <c r="E1025" s="9" t="s">
        <v>92</v>
      </c>
      <c r="F1025" s="188">
        <v>31878</v>
      </c>
      <c r="G1025" s="9" t="s">
        <v>34</v>
      </c>
      <c r="H1025" s="9" t="s">
        <v>31</v>
      </c>
      <c r="I1025" s="9" t="s">
        <v>157</v>
      </c>
      <c r="J1025" s="9" t="s">
        <v>32</v>
      </c>
      <c r="L1025" s="9" t="s">
        <v>83</v>
      </c>
      <c r="Q1025" s="9">
        <v>2000</v>
      </c>
      <c r="S1025" s="9" t="s">
        <v>269</v>
      </c>
      <c r="T1025" s="9" t="s">
        <v>269</v>
      </c>
      <c r="U1025" s="9" t="s">
        <v>269</v>
      </c>
      <c r="V1025" s="9" t="s">
        <v>269</v>
      </c>
      <c r="W1025" s="9" t="s">
        <v>269</v>
      </c>
      <c r="X1025" s="9" t="s">
        <v>517</v>
      </c>
    </row>
    <row r="1026" spans="1:24" ht="17.25" customHeight="1" x14ac:dyDescent="0.2">
      <c r="A1026" s="9">
        <v>406772</v>
      </c>
      <c r="B1026" s="9" t="s">
        <v>4931</v>
      </c>
      <c r="C1026" s="9" t="s">
        <v>660</v>
      </c>
      <c r="D1026" s="9" t="s">
        <v>4932</v>
      </c>
      <c r="E1026" s="9" t="s">
        <v>92</v>
      </c>
      <c r="F1026" s="188">
        <v>32143</v>
      </c>
      <c r="G1026" s="9" t="s">
        <v>34</v>
      </c>
      <c r="H1026" s="9" t="s">
        <v>31</v>
      </c>
      <c r="I1026" s="9" t="s">
        <v>157</v>
      </c>
      <c r="J1026" s="9" t="s">
        <v>32</v>
      </c>
      <c r="K1026" s="9">
        <v>2006</v>
      </c>
      <c r="L1026" s="9" t="s">
        <v>34</v>
      </c>
      <c r="Q1026" s="9">
        <v>2000</v>
      </c>
      <c r="S1026" s="9" t="s">
        <v>269</v>
      </c>
      <c r="T1026" s="9" t="s">
        <v>269</v>
      </c>
      <c r="U1026" s="9" t="s">
        <v>269</v>
      </c>
      <c r="V1026" s="9" t="s">
        <v>269</v>
      </c>
      <c r="W1026" s="9" t="s">
        <v>269</v>
      </c>
      <c r="X1026" s="9" t="s">
        <v>517</v>
      </c>
    </row>
    <row r="1027" spans="1:24" ht="17.25" customHeight="1" x14ac:dyDescent="0.2">
      <c r="A1027" s="9">
        <v>420872</v>
      </c>
      <c r="B1027" s="9" t="s">
        <v>4933</v>
      </c>
      <c r="C1027" s="9" t="s">
        <v>270</v>
      </c>
      <c r="D1027" s="9" t="s">
        <v>324</v>
      </c>
      <c r="E1027" s="9" t="s">
        <v>92</v>
      </c>
      <c r="F1027" s="188">
        <v>32143</v>
      </c>
      <c r="G1027" s="9" t="s">
        <v>858</v>
      </c>
      <c r="H1027" s="9" t="s">
        <v>35</v>
      </c>
      <c r="I1027" s="9" t="s">
        <v>157</v>
      </c>
      <c r="J1027" s="9" t="s">
        <v>29</v>
      </c>
      <c r="K1027" s="9">
        <v>2006</v>
      </c>
      <c r="L1027" s="9" t="s">
        <v>34</v>
      </c>
      <c r="Q1027" s="9">
        <v>2000</v>
      </c>
      <c r="S1027" s="9" t="s">
        <v>269</v>
      </c>
      <c r="T1027" s="9" t="s">
        <v>269</v>
      </c>
      <c r="U1027" s="9" t="s">
        <v>269</v>
      </c>
      <c r="V1027" s="9" t="s">
        <v>269</v>
      </c>
      <c r="W1027" s="9" t="s">
        <v>269</v>
      </c>
      <c r="X1027" s="9" t="s">
        <v>517</v>
      </c>
    </row>
    <row r="1028" spans="1:24" ht="17.25" customHeight="1" x14ac:dyDescent="0.2">
      <c r="A1028" s="9">
        <v>414816</v>
      </c>
      <c r="B1028" s="9" t="s">
        <v>4934</v>
      </c>
      <c r="C1028" s="9" t="s">
        <v>681</v>
      </c>
      <c r="D1028" s="9" t="s">
        <v>286</v>
      </c>
      <c r="E1028" s="9" t="s">
        <v>92</v>
      </c>
      <c r="F1028" s="188">
        <v>32351</v>
      </c>
      <c r="G1028" s="9" t="s">
        <v>859</v>
      </c>
      <c r="H1028" s="9" t="s">
        <v>31</v>
      </c>
      <c r="I1028" s="9" t="s">
        <v>157</v>
      </c>
      <c r="Q1028" s="9">
        <v>2000</v>
      </c>
      <c r="S1028" s="9" t="s">
        <v>269</v>
      </c>
      <c r="T1028" s="9" t="s">
        <v>269</v>
      </c>
      <c r="U1028" s="9" t="s">
        <v>269</v>
      </c>
      <c r="V1028" s="9" t="s">
        <v>269</v>
      </c>
      <c r="W1028" s="9" t="s">
        <v>269</v>
      </c>
      <c r="X1028" s="9" t="s">
        <v>517</v>
      </c>
    </row>
    <row r="1029" spans="1:24" ht="17.25" customHeight="1" x14ac:dyDescent="0.2">
      <c r="A1029" s="9">
        <v>419147</v>
      </c>
      <c r="B1029" s="9" t="s">
        <v>4935</v>
      </c>
      <c r="C1029" s="9" t="s">
        <v>860</v>
      </c>
      <c r="D1029" s="9" t="s">
        <v>545</v>
      </c>
      <c r="E1029" s="9" t="s">
        <v>92</v>
      </c>
      <c r="F1029" s="188">
        <v>32875</v>
      </c>
      <c r="G1029" s="9" t="s">
        <v>34</v>
      </c>
      <c r="H1029" s="9" t="s">
        <v>31</v>
      </c>
      <c r="I1029" s="9" t="s">
        <v>157</v>
      </c>
      <c r="J1029" s="9" t="s">
        <v>32</v>
      </c>
      <c r="K1029" s="9">
        <v>2008</v>
      </c>
      <c r="L1029" s="9" t="s">
        <v>34</v>
      </c>
      <c r="Q1029" s="9">
        <v>2000</v>
      </c>
      <c r="S1029" s="9" t="s">
        <v>269</v>
      </c>
      <c r="T1029" s="9" t="s">
        <v>269</v>
      </c>
      <c r="U1029" s="9" t="s">
        <v>269</v>
      </c>
      <c r="V1029" s="9" t="s">
        <v>269</v>
      </c>
      <c r="W1029" s="9" t="s">
        <v>269</v>
      </c>
      <c r="X1029" s="9" t="s">
        <v>517</v>
      </c>
    </row>
    <row r="1030" spans="1:24" ht="17.25" customHeight="1" x14ac:dyDescent="0.2">
      <c r="A1030" s="9">
        <v>415987</v>
      </c>
      <c r="B1030" s="9" t="s">
        <v>4936</v>
      </c>
      <c r="C1030" s="9" t="s">
        <v>289</v>
      </c>
      <c r="D1030" s="9" t="s">
        <v>4937</v>
      </c>
      <c r="E1030" s="9" t="s">
        <v>92</v>
      </c>
      <c r="F1030" s="188">
        <v>33006</v>
      </c>
      <c r="G1030" s="9" t="s">
        <v>4938</v>
      </c>
      <c r="H1030" s="9" t="s">
        <v>35</v>
      </c>
      <c r="I1030" s="9" t="s">
        <v>157</v>
      </c>
      <c r="J1030" s="9" t="s">
        <v>32</v>
      </c>
      <c r="K1030" s="9">
        <v>2007</v>
      </c>
      <c r="L1030" s="9" t="s">
        <v>34</v>
      </c>
      <c r="Q1030" s="9">
        <v>2000</v>
      </c>
      <c r="S1030" s="9" t="s">
        <v>269</v>
      </c>
      <c r="T1030" s="9" t="s">
        <v>269</v>
      </c>
      <c r="U1030" s="9" t="s">
        <v>269</v>
      </c>
      <c r="V1030" s="9" t="s">
        <v>269</v>
      </c>
      <c r="W1030" s="9" t="s">
        <v>269</v>
      </c>
      <c r="X1030" s="9" t="s">
        <v>517</v>
      </c>
    </row>
    <row r="1031" spans="1:24" ht="17.25" customHeight="1" x14ac:dyDescent="0.2">
      <c r="A1031" s="9">
        <v>415416</v>
      </c>
      <c r="B1031" s="9" t="s">
        <v>4939</v>
      </c>
      <c r="C1031" s="9" t="s">
        <v>2656</v>
      </c>
      <c r="D1031" s="9" t="s">
        <v>4940</v>
      </c>
      <c r="E1031" s="9" t="s">
        <v>92</v>
      </c>
      <c r="F1031" s="188">
        <v>33257</v>
      </c>
      <c r="G1031" s="9" t="s">
        <v>301</v>
      </c>
      <c r="H1031" s="9" t="s">
        <v>31</v>
      </c>
      <c r="I1031" s="9" t="s">
        <v>157</v>
      </c>
      <c r="J1031" s="9" t="s">
        <v>32</v>
      </c>
      <c r="K1031" s="9">
        <v>2009</v>
      </c>
      <c r="L1031" s="9" t="s">
        <v>46</v>
      </c>
      <c r="Q1031" s="9">
        <v>2000</v>
      </c>
      <c r="S1031" s="9" t="s">
        <v>269</v>
      </c>
      <c r="T1031" s="9" t="s">
        <v>269</v>
      </c>
      <c r="U1031" s="9" t="s">
        <v>269</v>
      </c>
      <c r="V1031" s="9" t="s">
        <v>269</v>
      </c>
      <c r="W1031" s="9" t="s">
        <v>269</v>
      </c>
      <c r="X1031" s="9" t="s">
        <v>517</v>
      </c>
    </row>
    <row r="1032" spans="1:24" ht="17.25" customHeight="1" x14ac:dyDescent="0.2">
      <c r="A1032" s="9">
        <v>425226</v>
      </c>
      <c r="B1032" s="9" t="s">
        <v>4941</v>
      </c>
      <c r="C1032" s="9" t="s">
        <v>285</v>
      </c>
      <c r="D1032" s="9" t="s">
        <v>706</v>
      </c>
      <c r="E1032" s="9" t="s">
        <v>92</v>
      </c>
      <c r="F1032" s="188">
        <v>33312</v>
      </c>
      <c r="G1032" s="9" t="s">
        <v>809</v>
      </c>
      <c r="H1032" s="9" t="s">
        <v>31</v>
      </c>
      <c r="I1032" s="9" t="s">
        <v>157</v>
      </c>
      <c r="J1032" s="9" t="s">
        <v>29</v>
      </c>
      <c r="K1032" s="9">
        <v>2010</v>
      </c>
      <c r="L1032" s="9" t="s">
        <v>4942</v>
      </c>
      <c r="Q1032" s="9">
        <v>2000</v>
      </c>
      <c r="S1032" s="9" t="s">
        <v>269</v>
      </c>
      <c r="T1032" s="9" t="s">
        <v>269</v>
      </c>
      <c r="U1032" s="9" t="s">
        <v>269</v>
      </c>
      <c r="V1032" s="9" t="s">
        <v>269</v>
      </c>
      <c r="W1032" s="9" t="s">
        <v>269</v>
      </c>
      <c r="X1032" s="9" t="s">
        <v>517</v>
      </c>
    </row>
    <row r="1033" spans="1:24" ht="17.25" customHeight="1" x14ac:dyDescent="0.2">
      <c r="A1033" s="9">
        <v>422473</v>
      </c>
      <c r="B1033" s="9" t="s">
        <v>861</v>
      </c>
      <c r="C1033" s="9" t="s">
        <v>4943</v>
      </c>
      <c r="D1033" s="9" t="s">
        <v>288</v>
      </c>
      <c r="E1033" s="9" t="s">
        <v>92</v>
      </c>
      <c r="F1033" s="188">
        <v>33844</v>
      </c>
      <c r="G1033" s="9" t="s">
        <v>63</v>
      </c>
      <c r="H1033" s="9" t="s">
        <v>31</v>
      </c>
      <c r="I1033" s="9" t="s">
        <v>157</v>
      </c>
      <c r="J1033" s="9" t="s">
        <v>29</v>
      </c>
      <c r="K1033" s="9">
        <v>2008</v>
      </c>
      <c r="L1033" s="9" t="s">
        <v>63</v>
      </c>
      <c r="Q1033" s="9">
        <v>2000</v>
      </c>
      <c r="S1033" s="9" t="s">
        <v>269</v>
      </c>
      <c r="T1033" s="9" t="s">
        <v>269</v>
      </c>
      <c r="U1033" s="9" t="s">
        <v>269</v>
      </c>
      <c r="V1033" s="9" t="s">
        <v>269</v>
      </c>
      <c r="W1033" s="9" t="s">
        <v>269</v>
      </c>
      <c r="X1033" s="9" t="s">
        <v>517</v>
      </c>
    </row>
    <row r="1034" spans="1:24" ht="17.25" customHeight="1" x14ac:dyDescent="0.2">
      <c r="A1034" s="9">
        <v>418742</v>
      </c>
      <c r="B1034" s="9" t="s">
        <v>4944</v>
      </c>
      <c r="C1034" s="9" t="s">
        <v>278</v>
      </c>
      <c r="D1034" s="9" t="s">
        <v>370</v>
      </c>
      <c r="E1034" s="9" t="s">
        <v>92</v>
      </c>
      <c r="F1034" s="188">
        <v>33970</v>
      </c>
      <c r="G1034" s="9" t="s">
        <v>34</v>
      </c>
      <c r="H1034" s="9" t="s">
        <v>31</v>
      </c>
      <c r="I1034" s="9" t="s">
        <v>157</v>
      </c>
      <c r="J1034" s="9" t="s">
        <v>32</v>
      </c>
      <c r="K1034" s="9">
        <v>2010</v>
      </c>
      <c r="L1034" s="9" t="s">
        <v>34</v>
      </c>
      <c r="Q1034" s="9">
        <v>2000</v>
      </c>
      <c r="S1034" s="9" t="s">
        <v>269</v>
      </c>
      <c r="T1034" s="9" t="s">
        <v>269</v>
      </c>
      <c r="U1034" s="9" t="s">
        <v>269</v>
      </c>
      <c r="V1034" s="9" t="s">
        <v>269</v>
      </c>
      <c r="W1034" s="9" t="s">
        <v>269</v>
      </c>
      <c r="X1034" s="9" t="s">
        <v>517</v>
      </c>
    </row>
    <row r="1035" spans="1:24" ht="17.25" customHeight="1" x14ac:dyDescent="0.2">
      <c r="A1035" s="9">
        <v>414150</v>
      </c>
      <c r="B1035" s="9" t="s">
        <v>4945</v>
      </c>
      <c r="C1035" s="9" t="s">
        <v>862</v>
      </c>
      <c r="D1035" s="9" t="s">
        <v>4946</v>
      </c>
      <c r="E1035" s="9" t="s">
        <v>92</v>
      </c>
      <c r="F1035" s="188">
        <v>33974</v>
      </c>
      <c r="G1035" s="9" t="s">
        <v>4947</v>
      </c>
      <c r="H1035" s="9" t="s">
        <v>31</v>
      </c>
      <c r="I1035" s="9" t="s">
        <v>157</v>
      </c>
      <c r="Q1035" s="9">
        <v>2000</v>
      </c>
      <c r="S1035" s="9" t="s">
        <v>269</v>
      </c>
      <c r="T1035" s="9" t="s">
        <v>269</v>
      </c>
      <c r="U1035" s="9" t="s">
        <v>269</v>
      </c>
      <c r="V1035" s="9" t="s">
        <v>269</v>
      </c>
      <c r="W1035" s="9" t="s">
        <v>269</v>
      </c>
      <c r="X1035" s="9" t="s">
        <v>517</v>
      </c>
    </row>
    <row r="1036" spans="1:24" ht="17.25" customHeight="1" x14ac:dyDescent="0.2">
      <c r="A1036" s="9">
        <v>419751</v>
      </c>
      <c r="B1036" s="9" t="s">
        <v>4948</v>
      </c>
      <c r="C1036" s="9" t="s">
        <v>270</v>
      </c>
      <c r="D1036" s="9" t="s">
        <v>863</v>
      </c>
      <c r="E1036" s="9" t="s">
        <v>92</v>
      </c>
      <c r="F1036" s="188">
        <v>34074</v>
      </c>
      <c r="G1036" s="9" t="s">
        <v>301</v>
      </c>
      <c r="H1036" s="9" t="s">
        <v>31</v>
      </c>
      <c r="I1036" s="9" t="s">
        <v>157</v>
      </c>
      <c r="J1036" s="9" t="s">
        <v>29</v>
      </c>
      <c r="K1036" s="9">
        <v>2012</v>
      </c>
      <c r="L1036" s="9" t="s">
        <v>34</v>
      </c>
      <c r="Q1036" s="9">
        <v>2000</v>
      </c>
      <c r="S1036" s="9" t="s">
        <v>269</v>
      </c>
      <c r="T1036" s="9" t="s">
        <v>269</v>
      </c>
      <c r="U1036" s="9" t="s">
        <v>269</v>
      </c>
      <c r="V1036" s="9" t="s">
        <v>269</v>
      </c>
      <c r="W1036" s="9" t="s">
        <v>269</v>
      </c>
      <c r="X1036" s="9" t="s">
        <v>517</v>
      </c>
    </row>
    <row r="1037" spans="1:24" ht="17.25" customHeight="1" x14ac:dyDescent="0.2">
      <c r="A1037" s="9">
        <v>415079</v>
      </c>
      <c r="B1037" s="9" t="s">
        <v>4949</v>
      </c>
      <c r="C1037" s="9" t="s">
        <v>491</v>
      </c>
      <c r="D1037" s="9" t="s">
        <v>4950</v>
      </c>
      <c r="E1037" s="9" t="s">
        <v>92</v>
      </c>
      <c r="F1037" s="188">
        <v>34195</v>
      </c>
      <c r="G1037" s="9" t="s">
        <v>34</v>
      </c>
      <c r="H1037" s="9" t="s">
        <v>31</v>
      </c>
      <c r="I1037" s="9" t="s">
        <v>157</v>
      </c>
      <c r="Q1037" s="9">
        <v>2000</v>
      </c>
      <c r="S1037" s="9" t="s">
        <v>269</v>
      </c>
      <c r="T1037" s="9" t="s">
        <v>269</v>
      </c>
      <c r="U1037" s="9" t="s">
        <v>269</v>
      </c>
      <c r="V1037" s="9" t="s">
        <v>269</v>
      </c>
      <c r="W1037" s="9" t="s">
        <v>269</v>
      </c>
      <c r="X1037" s="9" t="s">
        <v>517</v>
      </c>
    </row>
    <row r="1038" spans="1:24" ht="17.25" customHeight="1" x14ac:dyDescent="0.2">
      <c r="A1038" s="9">
        <v>418685</v>
      </c>
      <c r="B1038" s="9" t="s">
        <v>4951</v>
      </c>
      <c r="C1038" s="9" t="s">
        <v>285</v>
      </c>
      <c r="D1038" s="9" t="s">
        <v>4952</v>
      </c>
      <c r="E1038" s="9" t="s">
        <v>92</v>
      </c>
      <c r="F1038" s="188">
        <v>34335</v>
      </c>
      <c r="G1038" s="9" t="s">
        <v>34</v>
      </c>
      <c r="H1038" s="9" t="s">
        <v>31</v>
      </c>
      <c r="I1038" s="9" t="s">
        <v>157</v>
      </c>
      <c r="J1038" s="9" t="s">
        <v>32</v>
      </c>
      <c r="K1038" s="9">
        <v>2014</v>
      </c>
      <c r="L1038" s="9" t="s">
        <v>34</v>
      </c>
      <c r="Q1038" s="9">
        <v>2000</v>
      </c>
      <c r="S1038" s="9" t="s">
        <v>269</v>
      </c>
      <c r="T1038" s="9" t="s">
        <v>269</v>
      </c>
      <c r="U1038" s="9" t="s">
        <v>269</v>
      </c>
      <c r="V1038" s="9" t="s">
        <v>269</v>
      </c>
      <c r="W1038" s="9" t="s">
        <v>269</v>
      </c>
      <c r="X1038" s="9" t="s">
        <v>517</v>
      </c>
    </row>
    <row r="1039" spans="1:24" ht="17.25" customHeight="1" x14ac:dyDescent="0.2">
      <c r="A1039" s="9">
        <v>421260</v>
      </c>
      <c r="B1039" s="9" t="s">
        <v>4953</v>
      </c>
      <c r="C1039" s="9" t="s">
        <v>862</v>
      </c>
      <c r="D1039" s="9" t="s">
        <v>1718</v>
      </c>
      <c r="E1039" s="9" t="s">
        <v>92</v>
      </c>
      <c r="F1039" s="188">
        <v>34553</v>
      </c>
      <c r="G1039" s="9" t="s">
        <v>46</v>
      </c>
      <c r="H1039" s="9" t="s">
        <v>31</v>
      </c>
      <c r="I1039" s="9" t="s">
        <v>157</v>
      </c>
      <c r="J1039" s="9" t="s">
        <v>32</v>
      </c>
      <c r="K1039" s="9">
        <v>2014</v>
      </c>
      <c r="L1039" s="9" t="s">
        <v>46</v>
      </c>
      <c r="Q1039" s="9">
        <v>2000</v>
      </c>
      <c r="S1039" s="9" t="s">
        <v>269</v>
      </c>
      <c r="T1039" s="9" t="s">
        <v>269</v>
      </c>
      <c r="U1039" s="9" t="s">
        <v>269</v>
      </c>
      <c r="V1039" s="9" t="s">
        <v>269</v>
      </c>
      <c r="W1039" s="9" t="s">
        <v>269</v>
      </c>
      <c r="X1039" s="9" t="s">
        <v>517</v>
      </c>
    </row>
    <row r="1040" spans="1:24" ht="17.25" customHeight="1" x14ac:dyDescent="0.2">
      <c r="A1040" s="9">
        <v>418307</v>
      </c>
      <c r="B1040" s="9" t="s">
        <v>4954</v>
      </c>
      <c r="C1040" s="9" t="s">
        <v>559</v>
      </c>
      <c r="D1040" s="9" t="s">
        <v>579</v>
      </c>
      <c r="E1040" s="9" t="s">
        <v>92</v>
      </c>
      <c r="F1040" s="188">
        <v>34608</v>
      </c>
      <c r="G1040" s="9" t="s">
        <v>4743</v>
      </c>
      <c r="H1040" s="9" t="s">
        <v>31</v>
      </c>
      <c r="I1040" s="9" t="s">
        <v>157</v>
      </c>
      <c r="J1040" s="9" t="s">
        <v>32</v>
      </c>
      <c r="K1040" s="9">
        <v>2014</v>
      </c>
      <c r="L1040" s="9" t="s">
        <v>34</v>
      </c>
      <c r="Q1040" s="9">
        <v>2000</v>
      </c>
      <c r="S1040" s="9" t="s">
        <v>269</v>
      </c>
      <c r="T1040" s="9" t="s">
        <v>269</v>
      </c>
      <c r="U1040" s="9" t="s">
        <v>269</v>
      </c>
      <c r="V1040" s="9" t="s">
        <v>269</v>
      </c>
      <c r="W1040" s="9" t="s">
        <v>269</v>
      </c>
      <c r="X1040" s="9" t="s">
        <v>517</v>
      </c>
    </row>
    <row r="1041" spans="1:24" ht="17.25" customHeight="1" x14ac:dyDescent="0.2">
      <c r="A1041" s="9">
        <v>419485</v>
      </c>
      <c r="B1041" s="9" t="s">
        <v>4955</v>
      </c>
      <c r="C1041" s="9" t="s">
        <v>2139</v>
      </c>
      <c r="D1041" s="9" t="s">
        <v>434</v>
      </c>
      <c r="E1041" s="9" t="s">
        <v>92</v>
      </c>
      <c r="F1041" s="188">
        <v>34609</v>
      </c>
      <c r="G1041" s="9" t="s">
        <v>34</v>
      </c>
      <c r="H1041" s="9" t="s">
        <v>31</v>
      </c>
      <c r="I1041" s="9" t="s">
        <v>157</v>
      </c>
      <c r="J1041" s="9" t="s">
        <v>29</v>
      </c>
      <c r="K1041" s="9">
        <v>2012</v>
      </c>
      <c r="L1041" s="9" t="s">
        <v>46</v>
      </c>
      <c r="Q1041" s="9">
        <v>2000</v>
      </c>
      <c r="S1041" s="9" t="s">
        <v>269</v>
      </c>
      <c r="T1041" s="9" t="s">
        <v>269</v>
      </c>
      <c r="U1041" s="9" t="s">
        <v>269</v>
      </c>
      <c r="V1041" s="9" t="s">
        <v>269</v>
      </c>
      <c r="W1041" s="9" t="s">
        <v>269</v>
      </c>
      <c r="X1041" s="9" t="s">
        <v>517</v>
      </c>
    </row>
    <row r="1042" spans="1:24" ht="17.25" customHeight="1" x14ac:dyDescent="0.2">
      <c r="A1042" s="9">
        <v>419555</v>
      </c>
      <c r="B1042" s="9" t="s">
        <v>4956</v>
      </c>
      <c r="C1042" s="9" t="s">
        <v>559</v>
      </c>
      <c r="D1042" s="9" t="s">
        <v>850</v>
      </c>
      <c r="E1042" s="9" t="s">
        <v>92</v>
      </c>
      <c r="F1042" s="188">
        <v>34700</v>
      </c>
      <c r="G1042" s="9" t="s">
        <v>695</v>
      </c>
      <c r="H1042" s="9" t="s">
        <v>31</v>
      </c>
      <c r="I1042" s="9" t="s">
        <v>157</v>
      </c>
      <c r="J1042" s="9" t="s">
        <v>29</v>
      </c>
      <c r="K1042" s="9">
        <v>2011</v>
      </c>
      <c r="L1042" s="9" t="s">
        <v>34</v>
      </c>
      <c r="Q1042" s="9">
        <v>2000</v>
      </c>
      <c r="S1042" s="9" t="s">
        <v>269</v>
      </c>
      <c r="T1042" s="9" t="s">
        <v>269</v>
      </c>
      <c r="U1042" s="9" t="s">
        <v>269</v>
      </c>
      <c r="V1042" s="9" t="s">
        <v>269</v>
      </c>
      <c r="W1042" s="9" t="s">
        <v>269</v>
      </c>
      <c r="X1042" s="9" t="s">
        <v>517</v>
      </c>
    </row>
    <row r="1043" spans="1:24" ht="17.25" customHeight="1" x14ac:dyDescent="0.2">
      <c r="A1043" s="9">
        <v>420201</v>
      </c>
      <c r="B1043" s="9" t="s">
        <v>4957</v>
      </c>
      <c r="C1043" s="9" t="s">
        <v>285</v>
      </c>
      <c r="D1043" s="9" t="s">
        <v>282</v>
      </c>
      <c r="E1043" s="9" t="s">
        <v>92</v>
      </c>
      <c r="F1043" s="188">
        <v>34700</v>
      </c>
      <c r="G1043" s="9" t="s">
        <v>643</v>
      </c>
      <c r="H1043" s="9" t="s">
        <v>31</v>
      </c>
      <c r="I1043" s="9" t="s">
        <v>157</v>
      </c>
      <c r="J1043" s="9" t="s">
        <v>29</v>
      </c>
      <c r="K1043" s="9">
        <v>2012</v>
      </c>
      <c r="L1043" s="9" t="s">
        <v>34</v>
      </c>
      <c r="Q1043" s="9">
        <v>2000</v>
      </c>
      <c r="S1043" s="9" t="s">
        <v>269</v>
      </c>
      <c r="T1043" s="9" t="s">
        <v>269</v>
      </c>
      <c r="U1043" s="9" t="s">
        <v>269</v>
      </c>
      <c r="V1043" s="9" t="s">
        <v>269</v>
      </c>
      <c r="W1043" s="9" t="s">
        <v>269</v>
      </c>
      <c r="X1043" s="9" t="s">
        <v>517</v>
      </c>
    </row>
    <row r="1044" spans="1:24" ht="17.25" customHeight="1" x14ac:dyDescent="0.2">
      <c r="A1044" s="9">
        <v>420230</v>
      </c>
      <c r="B1044" s="9" t="s">
        <v>4958</v>
      </c>
      <c r="C1044" s="9" t="s">
        <v>285</v>
      </c>
      <c r="D1044" s="9" t="s">
        <v>536</v>
      </c>
      <c r="E1044" s="9" t="s">
        <v>92</v>
      </c>
      <c r="F1044" s="188">
        <v>34700</v>
      </c>
      <c r="G1044" s="9" t="s">
        <v>43</v>
      </c>
      <c r="H1044" s="9" t="s">
        <v>31</v>
      </c>
      <c r="I1044" s="9" t="s">
        <v>157</v>
      </c>
      <c r="J1044" s="9" t="s">
        <v>32</v>
      </c>
      <c r="K1044" s="9">
        <v>2013</v>
      </c>
      <c r="L1044" s="9" t="s">
        <v>34</v>
      </c>
      <c r="Q1044" s="9">
        <v>2000</v>
      </c>
      <c r="S1044" s="9" t="s">
        <v>269</v>
      </c>
      <c r="T1044" s="9" t="s">
        <v>269</v>
      </c>
      <c r="U1044" s="9" t="s">
        <v>269</v>
      </c>
      <c r="V1044" s="9" t="s">
        <v>269</v>
      </c>
      <c r="W1044" s="9" t="s">
        <v>269</v>
      </c>
      <c r="X1044" s="9" t="s">
        <v>517</v>
      </c>
    </row>
    <row r="1045" spans="1:24" ht="17.25" customHeight="1" x14ac:dyDescent="0.2">
      <c r="A1045" s="9">
        <v>423867</v>
      </c>
      <c r="B1045" s="9" t="s">
        <v>864</v>
      </c>
      <c r="C1045" s="9" t="s">
        <v>671</v>
      </c>
      <c r="D1045" s="9" t="s">
        <v>324</v>
      </c>
      <c r="E1045" s="9" t="s">
        <v>92</v>
      </c>
      <c r="F1045" s="188">
        <v>35065</v>
      </c>
      <c r="G1045" s="9" t="s">
        <v>4959</v>
      </c>
      <c r="H1045" s="9" t="s">
        <v>31</v>
      </c>
      <c r="I1045" s="9" t="s">
        <v>157</v>
      </c>
      <c r="J1045" s="9" t="s">
        <v>32</v>
      </c>
      <c r="K1045" s="9">
        <v>2013</v>
      </c>
      <c r="L1045" s="9" t="s">
        <v>46</v>
      </c>
      <c r="Q1045" s="9">
        <v>2000</v>
      </c>
      <c r="S1045" s="9" t="s">
        <v>269</v>
      </c>
      <c r="T1045" s="9" t="s">
        <v>269</v>
      </c>
      <c r="U1045" s="9" t="s">
        <v>269</v>
      </c>
      <c r="V1045" s="9" t="s">
        <v>269</v>
      </c>
      <c r="W1045" s="9" t="s">
        <v>269</v>
      </c>
      <c r="X1045" s="9" t="s">
        <v>517</v>
      </c>
    </row>
    <row r="1046" spans="1:24" ht="17.25" customHeight="1" x14ac:dyDescent="0.2">
      <c r="A1046" s="9">
        <v>422113</v>
      </c>
      <c r="B1046" s="9" t="s">
        <v>4960</v>
      </c>
      <c r="C1046" s="9" t="s">
        <v>285</v>
      </c>
      <c r="D1046" s="9" t="s">
        <v>4961</v>
      </c>
      <c r="E1046" s="9" t="s">
        <v>92</v>
      </c>
      <c r="F1046" s="188">
        <v>35084</v>
      </c>
      <c r="G1046" s="9" t="s">
        <v>34</v>
      </c>
      <c r="H1046" s="9" t="s">
        <v>31</v>
      </c>
      <c r="I1046" s="9" t="s">
        <v>157</v>
      </c>
      <c r="J1046" s="9" t="s">
        <v>29</v>
      </c>
      <c r="K1046" s="9">
        <v>2013</v>
      </c>
      <c r="L1046" s="9" t="s">
        <v>46</v>
      </c>
      <c r="Q1046" s="9">
        <v>2000</v>
      </c>
      <c r="S1046" s="9" t="s">
        <v>269</v>
      </c>
      <c r="T1046" s="9" t="s">
        <v>269</v>
      </c>
      <c r="U1046" s="9" t="s">
        <v>269</v>
      </c>
      <c r="V1046" s="9" t="s">
        <v>269</v>
      </c>
      <c r="W1046" s="9" t="s">
        <v>269</v>
      </c>
      <c r="X1046" s="9" t="s">
        <v>517</v>
      </c>
    </row>
    <row r="1047" spans="1:24" ht="17.25" customHeight="1" x14ac:dyDescent="0.2">
      <c r="A1047" s="9">
        <v>419543</v>
      </c>
      <c r="B1047" s="9" t="s">
        <v>4962</v>
      </c>
      <c r="C1047" s="9" t="s">
        <v>865</v>
      </c>
      <c r="D1047" s="9" t="s">
        <v>267</v>
      </c>
      <c r="E1047" s="9" t="s">
        <v>92</v>
      </c>
      <c r="F1047" s="188">
        <v>35112</v>
      </c>
      <c r="G1047" s="9" t="s">
        <v>866</v>
      </c>
      <c r="H1047" s="9" t="s">
        <v>31</v>
      </c>
      <c r="I1047" s="9" t="s">
        <v>157</v>
      </c>
      <c r="J1047" s="9" t="s">
        <v>29</v>
      </c>
      <c r="K1047" s="9">
        <v>2014</v>
      </c>
      <c r="L1047" s="9" t="s">
        <v>66</v>
      </c>
      <c r="Q1047" s="9">
        <v>2000</v>
      </c>
      <c r="S1047" s="9" t="s">
        <v>269</v>
      </c>
      <c r="T1047" s="9" t="s">
        <v>269</v>
      </c>
      <c r="U1047" s="9" t="s">
        <v>269</v>
      </c>
      <c r="V1047" s="9" t="s">
        <v>269</v>
      </c>
      <c r="W1047" s="9" t="s">
        <v>269</v>
      </c>
      <c r="X1047" s="9" t="s">
        <v>517</v>
      </c>
    </row>
    <row r="1048" spans="1:24" ht="17.25" customHeight="1" x14ac:dyDescent="0.2">
      <c r="A1048" s="9">
        <v>420782</v>
      </c>
      <c r="B1048" s="9" t="s">
        <v>4963</v>
      </c>
      <c r="C1048" s="9" t="s">
        <v>270</v>
      </c>
      <c r="D1048" s="9" t="s">
        <v>4964</v>
      </c>
      <c r="E1048" s="9" t="s">
        <v>92</v>
      </c>
      <c r="F1048" s="188">
        <v>35119</v>
      </c>
      <c r="G1048" s="9" t="s">
        <v>643</v>
      </c>
      <c r="H1048" s="9" t="s">
        <v>31</v>
      </c>
      <c r="I1048" s="9" t="s">
        <v>157</v>
      </c>
      <c r="K1048" s="9">
        <v>2014</v>
      </c>
      <c r="L1048" s="9" t="s">
        <v>34</v>
      </c>
      <c r="Q1048" s="9">
        <v>2000</v>
      </c>
      <c r="S1048" s="9" t="s">
        <v>269</v>
      </c>
      <c r="T1048" s="9" t="s">
        <v>269</v>
      </c>
      <c r="U1048" s="9" t="s">
        <v>269</v>
      </c>
      <c r="V1048" s="9" t="s">
        <v>269</v>
      </c>
      <c r="W1048" s="9" t="s">
        <v>269</v>
      </c>
      <c r="X1048" s="9" t="s">
        <v>517</v>
      </c>
    </row>
    <row r="1049" spans="1:24" ht="17.25" customHeight="1" x14ac:dyDescent="0.2">
      <c r="A1049" s="9">
        <v>423895</v>
      </c>
      <c r="B1049" s="9" t="s">
        <v>4965</v>
      </c>
      <c r="C1049" s="9" t="s">
        <v>4966</v>
      </c>
      <c r="D1049" s="9" t="s">
        <v>394</v>
      </c>
      <c r="E1049" s="9" t="s">
        <v>92</v>
      </c>
      <c r="F1049" s="188">
        <v>35302</v>
      </c>
      <c r="G1049" s="9" t="s">
        <v>34</v>
      </c>
      <c r="H1049" s="9" t="s">
        <v>31</v>
      </c>
      <c r="I1049" s="9" t="s">
        <v>157</v>
      </c>
      <c r="J1049" s="9" t="s">
        <v>29</v>
      </c>
      <c r="K1049" s="9">
        <v>2015</v>
      </c>
      <c r="L1049" s="9" t="s">
        <v>34</v>
      </c>
      <c r="Q1049" s="9">
        <v>2000</v>
      </c>
      <c r="S1049" s="9" t="s">
        <v>269</v>
      </c>
      <c r="T1049" s="9" t="s">
        <v>269</v>
      </c>
      <c r="U1049" s="9" t="s">
        <v>269</v>
      </c>
      <c r="V1049" s="9" t="s">
        <v>269</v>
      </c>
      <c r="W1049" s="9" t="s">
        <v>269</v>
      </c>
      <c r="X1049" s="9" t="s">
        <v>517</v>
      </c>
    </row>
    <row r="1050" spans="1:24" ht="17.25" customHeight="1" x14ac:dyDescent="0.2">
      <c r="A1050" s="9">
        <v>423816</v>
      </c>
      <c r="B1050" s="9" t="s">
        <v>4967</v>
      </c>
      <c r="C1050" s="9" t="s">
        <v>305</v>
      </c>
      <c r="D1050" s="9" t="s">
        <v>502</v>
      </c>
      <c r="E1050" s="9" t="s">
        <v>92</v>
      </c>
      <c r="F1050" s="188">
        <v>35318</v>
      </c>
      <c r="G1050" s="9" t="s">
        <v>34</v>
      </c>
      <c r="H1050" s="9" t="s">
        <v>31</v>
      </c>
      <c r="I1050" s="9" t="s">
        <v>157</v>
      </c>
      <c r="J1050" s="9" t="s">
        <v>32</v>
      </c>
      <c r="K1050" s="9">
        <v>2014</v>
      </c>
      <c r="L1050" s="9" t="s">
        <v>34</v>
      </c>
      <c r="Q1050" s="9">
        <v>2000</v>
      </c>
      <c r="S1050" s="9" t="s">
        <v>269</v>
      </c>
      <c r="T1050" s="9" t="s">
        <v>269</v>
      </c>
      <c r="U1050" s="9" t="s">
        <v>269</v>
      </c>
      <c r="V1050" s="9" t="s">
        <v>269</v>
      </c>
      <c r="W1050" s="9" t="s">
        <v>269</v>
      </c>
      <c r="X1050" s="9" t="s">
        <v>517</v>
      </c>
    </row>
    <row r="1051" spans="1:24" ht="17.25" customHeight="1" x14ac:dyDescent="0.2">
      <c r="A1051" s="9">
        <v>425447</v>
      </c>
      <c r="B1051" s="9" t="s">
        <v>4968</v>
      </c>
      <c r="C1051" s="9" t="s">
        <v>765</v>
      </c>
      <c r="D1051" s="9" t="s">
        <v>280</v>
      </c>
      <c r="E1051" s="9" t="s">
        <v>92</v>
      </c>
      <c r="F1051" s="188">
        <v>35888</v>
      </c>
      <c r="G1051" s="9" t="s">
        <v>451</v>
      </c>
      <c r="H1051" s="9" t="s">
        <v>35</v>
      </c>
      <c r="I1051" s="9" t="s">
        <v>157</v>
      </c>
      <c r="J1051" s="9" t="s">
        <v>32</v>
      </c>
      <c r="K1051" s="9">
        <v>2016</v>
      </c>
      <c r="L1051" s="9" t="s">
        <v>46</v>
      </c>
      <c r="Q1051" s="9">
        <v>2000</v>
      </c>
      <c r="S1051" s="9" t="s">
        <v>269</v>
      </c>
      <c r="T1051" s="9" t="s">
        <v>269</v>
      </c>
      <c r="U1051" s="9" t="s">
        <v>269</v>
      </c>
      <c r="V1051" s="9" t="s">
        <v>269</v>
      </c>
      <c r="W1051" s="9" t="s">
        <v>269</v>
      </c>
      <c r="X1051" s="9" t="s">
        <v>517</v>
      </c>
    </row>
    <row r="1052" spans="1:24" ht="17.25" customHeight="1" x14ac:dyDescent="0.2">
      <c r="A1052" s="9">
        <v>424874</v>
      </c>
      <c r="B1052" s="9" t="s">
        <v>4969</v>
      </c>
      <c r="C1052" s="9" t="s">
        <v>4970</v>
      </c>
      <c r="D1052" s="9" t="s">
        <v>4971</v>
      </c>
      <c r="E1052" s="9" t="s">
        <v>93</v>
      </c>
      <c r="F1052" s="188">
        <v>30652</v>
      </c>
      <c r="G1052" s="9" t="s">
        <v>879</v>
      </c>
      <c r="H1052" s="9" t="s">
        <v>31</v>
      </c>
      <c r="I1052" s="9" t="s">
        <v>157</v>
      </c>
      <c r="J1052" s="9" t="s">
        <v>32</v>
      </c>
      <c r="K1052" s="9">
        <v>2001</v>
      </c>
      <c r="L1052" s="9" t="s">
        <v>86</v>
      </c>
      <c r="Q1052" s="9">
        <v>2000</v>
      </c>
      <c r="S1052" s="9" t="s">
        <v>269</v>
      </c>
      <c r="T1052" s="9" t="s">
        <v>269</v>
      </c>
      <c r="U1052" s="9" t="s">
        <v>269</v>
      </c>
      <c r="V1052" s="9" t="s">
        <v>269</v>
      </c>
      <c r="W1052" s="9" t="s">
        <v>269</v>
      </c>
    </row>
    <row r="1053" spans="1:24" ht="17.25" customHeight="1" x14ac:dyDescent="0.2">
      <c r="A1053" s="9">
        <v>421312</v>
      </c>
      <c r="B1053" s="9" t="s">
        <v>4972</v>
      </c>
      <c r="C1053" s="9" t="s">
        <v>644</v>
      </c>
      <c r="D1053" s="9" t="s">
        <v>522</v>
      </c>
      <c r="E1053" s="9" t="s">
        <v>93</v>
      </c>
      <c r="F1053" s="188">
        <v>31565</v>
      </c>
      <c r="G1053" s="9" t="s">
        <v>34</v>
      </c>
      <c r="H1053" s="9" t="s">
        <v>31</v>
      </c>
      <c r="I1053" s="9" t="s">
        <v>157</v>
      </c>
      <c r="J1053" s="9" t="s">
        <v>29</v>
      </c>
      <c r="K1053" s="9">
        <v>2005</v>
      </c>
      <c r="L1053" s="9" t="s">
        <v>34</v>
      </c>
      <c r="Q1053" s="9">
        <v>2000</v>
      </c>
      <c r="S1053" s="9" t="s">
        <v>269</v>
      </c>
      <c r="T1053" s="9" t="s">
        <v>269</v>
      </c>
      <c r="U1053" s="9" t="s">
        <v>269</v>
      </c>
      <c r="V1053" s="9" t="s">
        <v>269</v>
      </c>
      <c r="W1053" s="9" t="s">
        <v>269</v>
      </c>
    </row>
    <row r="1054" spans="1:24" ht="17.25" customHeight="1" x14ac:dyDescent="0.2">
      <c r="A1054" s="9">
        <v>424992</v>
      </c>
      <c r="B1054" s="9" t="s">
        <v>4973</v>
      </c>
      <c r="C1054" s="9" t="s">
        <v>350</v>
      </c>
      <c r="D1054" s="9" t="s">
        <v>850</v>
      </c>
      <c r="E1054" s="9" t="s">
        <v>93</v>
      </c>
      <c r="F1054" s="188">
        <v>32368</v>
      </c>
      <c r="G1054" s="9" t="s">
        <v>551</v>
      </c>
      <c r="H1054" s="9" t="s">
        <v>31</v>
      </c>
      <c r="I1054" s="9" t="s">
        <v>157</v>
      </c>
      <c r="J1054" s="9" t="s">
        <v>32</v>
      </c>
      <c r="K1054" s="9">
        <v>2003</v>
      </c>
      <c r="L1054" s="9" t="s">
        <v>46</v>
      </c>
      <c r="Q1054" s="9">
        <v>2000</v>
      </c>
      <c r="S1054" s="9" t="s">
        <v>269</v>
      </c>
      <c r="T1054" s="9" t="s">
        <v>269</v>
      </c>
      <c r="U1054" s="9" t="s">
        <v>269</v>
      </c>
      <c r="V1054" s="9" t="s">
        <v>269</v>
      </c>
      <c r="W1054" s="9" t="s">
        <v>269</v>
      </c>
    </row>
    <row r="1055" spans="1:24" ht="17.25" customHeight="1" x14ac:dyDescent="0.2">
      <c r="A1055" s="9">
        <v>414041</v>
      </c>
      <c r="B1055" s="9" t="s">
        <v>4974</v>
      </c>
      <c r="C1055" s="9" t="s">
        <v>4975</v>
      </c>
      <c r="D1055" s="9" t="s">
        <v>333</v>
      </c>
      <c r="E1055" s="9" t="s">
        <v>93</v>
      </c>
      <c r="F1055" s="188">
        <v>33382</v>
      </c>
      <c r="G1055" s="9" t="s">
        <v>4976</v>
      </c>
      <c r="H1055" s="9" t="s">
        <v>31</v>
      </c>
      <c r="I1055" s="9" t="s">
        <v>157</v>
      </c>
      <c r="J1055" s="9" t="s">
        <v>29</v>
      </c>
      <c r="K1055" s="9">
        <v>2010</v>
      </c>
      <c r="L1055" s="9" t="s">
        <v>83</v>
      </c>
      <c r="Q1055" s="9">
        <v>2000</v>
      </c>
      <c r="S1055" s="9" t="s">
        <v>269</v>
      </c>
      <c r="T1055" s="9" t="s">
        <v>269</v>
      </c>
      <c r="U1055" s="9" t="s">
        <v>269</v>
      </c>
      <c r="V1055" s="9" t="s">
        <v>269</v>
      </c>
      <c r="W1055" s="9" t="s">
        <v>269</v>
      </c>
    </row>
    <row r="1056" spans="1:24" ht="17.25" customHeight="1" x14ac:dyDescent="0.2">
      <c r="A1056" s="9">
        <v>422713</v>
      </c>
      <c r="B1056" s="9" t="s">
        <v>4977</v>
      </c>
      <c r="C1056" s="9" t="s">
        <v>640</v>
      </c>
      <c r="D1056" s="9" t="s">
        <v>4546</v>
      </c>
      <c r="E1056" s="9" t="s">
        <v>93</v>
      </c>
      <c r="F1056" s="188">
        <v>33390</v>
      </c>
      <c r="G1056" s="9" t="s">
        <v>469</v>
      </c>
      <c r="H1056" s="9" t="s">
        <v>31</v>
      </c>
      <c r="I1056" s="9" t="s">
        <v>157</v>
      </c>
      <c r="J1056" s="9" t="s">
        <v>29</v>
      </c>
      <c r="K1056" s="9">
        <v>2010</v>
      </c>
      <c r="Q1056" s="9">
        <v>2000</v>
      </c>
      <c r="S1056" s="9" t="s">
        <v>269</v>
      </c>
      <c r="T1056" s="9" t="s">
        <v>269</v>
      </c>
      <c r="U1056" s="9" t="s">
        <v>269</v>
      </c>
      <c r="V1056" s="9" t="s">
        <v>269</v>
      </c>
      <c r="W1056" s="9" t="s">
        <v>269</v>
      </c>
    </row>
    <row r="1057" spans="1:23" ht="17.25" customHeight="1" x14ac:dyDescent="0.2">
      <c r="A1057" s="9">
        <v>416217</v>
      </c>
      <c r="B1057" s="9" t="s">
        <v>4978</v>
      </c>
      <c r="C1057" s="9" t="s">
        <v>285</v>
      </c>
      <c r="D1057" s="9" t="s">
        <v>337</v>
      </c>
      <c r="E1057" s="9" t="s">
        <v>93</v>
      </c>
      <c r="F1057" s="188">
        <v>33604</v>
      </c>
      <c r="G1057" s="9" t="s">
        <v>844</v>
      </c>
      <c r="H1057" s="9" t="s">
        <v>31</v>
      </c>
      <c r="I1057" s="9" t="s">
        <v>157</v>
      </c>
      <c r="J1057" s="9" t="s">
        <v>29</v>
      </c>
      <c r="K1057" s="9">
        <v>2010</v>
      </c>
      <c r="L1057" s="9" t="s">
        <v>46</v>
      </c>
      <c r="Q1057" s="9">
        <v>2000</v>
      </c>
      <c r="S1057" s="9" t="s">
        <v>269</v>
      </c>
      <c r="T1057" s="9" t="s">
        <v>269</v>
      </c>
      <c r="U1057" s="9" t="s">
        <v>269</v>
      </c>
      <c r="V1057" s="9" t="s">
        <v>269</v>
      </c>
      <c r="W1057" s="9" t="s">
        <v>269</v>
      </c>
    </row>
    <row r="1058" spans="1:23" ht="17.25" customHeight="1" x14ac:dyDescent="0.2">
      <c r="A1058" s="9">
        <v>418240</v>
      </c>
      <c r="B1058" s="9" t="s">
        <v>4979</v>
      </c>
      <c r="C1058" s="9" t="s">
        <v>652</v>
      </c>
      <c r="D1058" s="9" t="s">
        <v>293</v>
      </c>
      <c r="E1058" s="9" t="s">
        <v>93</v>
      </c>
      <c r="F1058" s="188">
        <v>34351</v>
      </c>
      <c r="G1058" s="9" t="s">
        <v>34</v>
      </c>
      <c r="H1058" s="9" t="s">
        <v>31</v>
      </c>
      <c r="I1058" s="9" t="s">
        <v>157</v>
      </c>
      <c r="J1058" s="9" t="s">
        <v>29</v>
      </c>
      <c r="K1058" s="9">
        <v>2014</v>
      </c>
      <c r="L1058" s="9" t="s">
        <v>34</v>
      </c>
      <c r="Q1058" s="9">
        <v>2000</v>
      </c>
      <c r="S1058" s="9" t="s">
        <v>269</v>
      </c>
      <c r="T1058" s="9" t="s">
        <v>269</v>
      </c>
      <c r="U1058" s="9" t="s">
        <v>269</v>
      </c>
      <c r="V1058" s="9" t="s">
        <v>269</v>
      </c>
      <c r="W1058" s="9" t="s">
        <v>269</v>
      </c>
    </row>
    <row r="1059" spans="1:23" ht="17.25" customHeight="1" x14ac:dyDescent="0.2">
      <c r="A1059" s="9">
        <v>420837</v>
      </c>
      <c r="B1059" s="9" t="s">
        <v>4980</v>
      </c>
      <c r="C1059" s="9" t="s">
        <v>4981</v>
      </c>
      <c r="D1059" s="9" t="s">
        <v>4982</v>
      </c>
      <c r="E1059" s="9" t="s">
        <v>93</v>
      </c>
      <c r="F1059" s="188">
        <v>34468</v>
      </c>
      <c r="G1059" s="9" t="s">
        <v>4983</v>
      </c>
      <c r="H1059" s="9" t="s">
        <v>31</v>
      </c>
      <c r="I1059" s="9" t="s">
        <v>157</v>
      </c>
      <c r="J1059" s="9" t="s">
        <v>29</v>
      </c>
      <c r="K1059" s="9">
        <v>2015</v>
      </c>
      <c r="L1059" s="9" t="s">
        <v>46</v>
      </c>
      <c r="Q1059" s="9">
        <v>2000</v>
      </c>
      <c r="S1059" s="9" t="s">
        <v>269</v>
      </c>
      <c r="T1059" s="9" t="s">
        <v>269</v>
      </c>
      <c r="U1059" s="9" t="s">
        <v>269</v>
      </c>
      <c r="V1059" s="9" t="s">
        <v>269</v>
      </c>
      <c r="W1059" s="9" t="s">
        <v>269</v>
      </c>
    </row>
    <row r="1060" spans="1:23" ht="17.25" customHeight="1" x14ac:dyDescent="0.2">
      <c r="A1060" s="9">
        <v>420318</v>
      </c>
      <c r="B1060" s="9" t="s">
        <v>4984</v>
      </c>
      <c r="C1060" s="9" t="s">
        <v>2174</v>
      </c>
      <c r="D1060" s="9" t="s">
        <v>376</v>
      </c>
      <c r="E1060" s="9" t="s">
        <v>93</v>
      </c>
      <c r="F1060" s="188">
        <v>34500</v>
      </c>
      <c r="G1060" s="9" t="s">
        <v>34</v>
      </c>
      <c r="H1060" s="9" t="s">
        <v>35</v>
      </c>
      <c r="I1060" s="9" t="s">
        <v>157</v>
      </c>
      <c r="J1060" s="9" t="s">
        <v>32</v>
      </c>
      <c r="K1060" s="9">
        <v>2013</v>
      </c>
      <c r="L1060" s="9" t="s">
        <v>34</v>
      </c>
      <c r="Q1060" s="9">
        <v>2000</v>
      </c>
      <c r="S1060" s="9" t="s">
        <v>269</v>
      </c>
      <c r="T1060" s="9" t="s">
        <v>269</v>
      </c>
      <c r="U1060" s="9" t="s">
        <v>269</v>
      </c>
      <c r="V1060" s="9" t="s">
        <v>269</v>
      </c>
      <c r="W1060" s="9" t="s">
        <v>269</v>
      </c>
    </row>
    <row r="1061" spans="1:23" ht="17.25" customHeight="1" x14ac:dyDescent="0.2">
      <c r="A1061" s="9">
        <v>425555</v>
      </c>
      <c r="B1061" s="9" t="s">
        <v>4985</v>
      </c>
      <c r="C1061" s="9" t="s">
        <v>4986</v>
      </c>
      <c r="D1061" s="9" t="s">
        <v>337</v>
      </c>
      <c r="E1061" s="9" t="s">
        <v>93</v>
      </c>
      <c r="F1061" s="188">
        <v>35074</v>
      </c>
      <c r="G1061" s="9" t="s">
        <v>2663</v>
      </c>
      <c r="H1061" s="9" t="s">
        <v>31</v>
      </c>
      <c r="I1061" s="9" t="s">
        <v>157</v>
      </c>
      <c r="J1061" s="9" t="s">
        <v>32</v>
      </c>
      <c r="K1061" s="9">
        <v>2014</v>
      </c>
      <c r="L1061" s="9" t="s">
        <v>381</v>
      </c>
      <c r="Q1061" s="9">
        <v>2000</v>
      </c>
      <c r="S1061" s="9" t="s">
        <v>269</v>
      </c>
      <c r="T1061" s="9" t="s">
        <v>269</v>
      </c>
      <c r="U1061" s="9" t="s">
        <v>269</v>
      </c>
      <c r="V1061" s="9" t="s">
        <v>269</v>
      </c>
      <c r="W1061" s="9" t="s">
        <v>269</v>
      </c>
    </row>
    <row r="1062" spans="1:23" ht="17.25" customHeight="1" x14ac:dyDescent="0.2">
      <c r="A1062" s="9">
        <v>422689</v>
      </c>
      <c r="B1062" s="9" t="s">
        <v>4987</v>
      </c>
      <c r="C1062" s="9" t="s">
        <v>285</v>
      </c>
      <c r="D1062" s="9" t="s">
        <v>635</v>
      </c>
      <c r="E1062" s="9" t="s">
        <v>93</v>
      </c>
      <c r="F1062" s="188">
        <v>36170</v>
      </c>
      <c r="G1062" s="9" t="s">
        <v>34</v>
      </c>
      <c r="H1062" s="9" t="s">
        <v>31</v>
      </c>
      <c r="I1062" s="9" t="s">
        <v>157</v>
      </c>
      <c r="J1062" s="9" t="s">
        <v>29</v>
      </c>
      <c r="K1062" s="9">
        <v>2017</v>
      </c>
      <c r="L1062" s="9" t="s">
        <v>46</v>
      </c>
      <c r="Q1062" s="9">
        <v>2000</v>
      </c>
      <c r="S1062" s="9" t="s">
        <v>269</v>
      </c>
      <c r="T1062" s="9" t="s">
        <v>269</v>
      </c>
      <c r="U1062" s="9" t="s">
        <v>269</v>
      </c>
      <c r="V1062" s="9" t="s">
        <v>269</v>
      </c>
      <c r="W1062" s="9" t="s">
        <v>269</v>
      </c>
    </row>
    <row r="1063" spans="1:23" ht="17.25" customHeight="1" x14ac:dyDescent="0.2">
      <c r="A1063" s="9">
        <v>423242</v>
      </c>
      <c r="B1063" s="9" t="s">
        <v>4988</v>
      </c>
      <c r="C1063" s="9" t="s">
        <v>4989</v>
      </c>
      <c r="D1063" s="9" t="s">
        <v>567</v>
      </c>
      <c r="E1063" s="9" t="s">
        <v>93</v>
      </c>
      <c r="F1063" s="188">
        <v>36526</v>
      </c>
      <c r="G1063" s="9" t="s">
        <v>34</v>
      </c>
      <c r="H1063" s="9" t="s">
        <v>31</v>
      </c>
      <c r="I1063" s="9" t="s">
        <v>157</v>
      </c>
      <c r="J1063" s="9" t="s">
        <v>32</v>
      </c>
      <c r="K1063" s="9">
        <v>2016</v>
      </c>
      <c r="L1063" s="9" t="s">
        <v>34</v>
      </c>
      <c r="Q1063" s="9">
        <v>2000</v>
      </c>
      <c r="S1063" s="9" t="s">
        <v>269</v>
      </c>
      <c r="T1063" s="9" t="s">
        <v>269</v>
      </c>
      <c r="U1063" s="9" t="s">
        <v>269</v>
      </c>
      <c r="V1063" s="9" t="s">
        <v>269</v>
      </c>
      <c r="W1063" s="9" t="s">
        <v>269</v>
      </c>
    </row>
    <row r="1064" spans="1:23" ht="17.25" customHeight="1" x14ac:dyDescent="0.2">
      <c r="A1064" s="9">
        <v>424914</v>
      </c>
      <c r="B1064" s="9" t="s">
        <v>4990</v>
      </c>
      <c r="C1064" s="9" t="s">
        <v>344</v>
      </c>
      <c r="D1064" s="9" t="s">
        <v>300</v>
      </c>
      <c r="E1064" s="9" t="s">
        <v>93</v>
      </c>
      <c r="H1064" s="9" t="s">
        <v>31</v>
      </c>
      <c r="I1064" s="9" t="s">
        <v>157</v>
      </c>
      <c r="J1064" s="9" t="s">
        <v>32</v>
      </c>
      <c r="K1064" s="9">
        <v>1994</v>
      </c>
      <c r="L1064" s="9" t="s">
        <v>34</v>
      </c>
      <c r="Q1064" s="9">
        <v>2000</v>
      </c>
      <c r="S1064" s="9" t="s">
        <v>269</v>
      </c>
      <c r="T1064" s="9" t="s">
        <v>269</v>
      </c>
      <c r="U1064" s="9" t="s">
        <v>269</v>
      </c>
      <c r="V1064" s="9" t="s">
        <v>269</v>
      </c>
      <c r="W1064" s="9" t="s">
        <v>269</v>
      </c>
    </row>
    <row r="1065" spans="1:23" ht="17.25" customHeight="1" x14ac:dyDescent="0.2">
      <c r="A1065" s="9">
        <v>423624</v>
      </c>
      <c r="B1065" s="9" t="s">
        <v>4991</v>
      </c>
      <c r="C1065" s="9" t="s">
        <v>932</v>
      </c>
      <c r="D1065" s="9" t="s">
        <v>847</v>
      </c>
      <c r="E1065" s="9" t="s">
        <v>92</v>
      </c>
      <c r="F1065" s="188">
        <v>30631</v>
      </c>
      <c r="G1065" s="9" t="s">
        <v>34</v>
      </c>
      <c r="H1065" s="9" t="s">
        <v>31</v>
      </c>
      <c r="I1065" s="9" t="s">
        <v>157</v>
      </c>
      <c r="J1065" s="9" t="s">
        <v>29</v>
      </c>
      <c r="K1065" s="9">
        <v>2001</v>
      </c>
      <c r="L1065" s="9" t="s">
        <v>34</v>
      </c>
      <c r="Q1065" s="9">
        <v>2000</v>
      </c>
      <c r="S1065" s="9" t="s">
        <v>269</v>
      </c>
      <c r="T1065" s="9" t="s">
        <v>269</v>
      </c>
      <c r="U1065" s="9" t="s">
        <v>269</v>
      </c>
      <c r="V1065" s="9" t="s">
        <v>269</v>
      </c>
      <c r="W1065" s="9" t="s">
        <v>269</v>
      </c>
    </row>
    <row r="1066" spans="1:23" ht="17.25" customHeight="1" x14ac:dyDescent="0.2">
      <c r="A1066" s="9">
        <v>411799</v>
      </c>
      <c r="B1066" s="9" t="s">
        <v>4992</v>
      </c>
      <c r="C1066" s="9" t="s">
        <v>266</v>
      </c>
      <c r="D1066" s="9" t="s">
        <v>4993</v>
      </c>
      <c r="E1066" s="9" t="s">
        <v>92</v>
      </c>
      <c r="F1066" s="188">
        <v>32143</v>
      </c>
      <c r="G1066" s="9" t="s">
        <v>454</v>
      </c>
      <c r="H1066" s="9" t="s">
        <v>31</v>
      </c>
      <c r="I1066" s="9" t="s">
        <v>157</v>
      </c>
      <c r="J1066" s="9" t="s">
        <v>32</v>
      </c>
      <c r="L1066" s="9" t="s">
        <v>46</v>
      </c>
      <c r="Q1066" s="9">
        <v>2000</v>
      </c>
      <c r="S1066" s="9" t="s">
        <v>269</v>
      </c>
      <c r="T1066" s="9" t="s">
        <v>269</v>
      </c>
      <c r="U1066" s="9" t="s">
        <v>269</v>
      </c>
      <c r="V1066" s="9" t="s">
        <v>269</v>
      </c>
      <c r="W1066" s="9" t="s">
        <v>269</v>
      </c>
    </row>
    <row r="1067" spans="1:23" ht="17.25" customHeight="1" x14ac:dyDescent="0.2">
      <c r="A1067" s="9">
        <v>416767</v>
      </c>
      <c r="B1067" s="9" t="s">
        <v>1874</v>
      </c>
      <c r="C1067" s="9" t="s">
        <v>285</v>
      </c>
      <c r="D1067" s="9" t="s">
        <v>376</v>
      </c>
      <c r="E1067" s="9" t="s">
        <v>92</v>
      </c>
      <c r="F1067" s="188">
        <v>32888</v>
      </c>
      <c r="G1067" s="9" t="s">
        <v>712</v>
      </c>
      <c r="H1067" s="9" t="s">
        <v>31</v>
      </c>
      <c r="I1067" s="9" t="s">
        <v>157</v>
      </c>
      <c r="J1067" s="9" t="s">
        <v>32</v>
      </c>
      <c r="K1067" s="9">
        <v>2008</v>
      </c>
      <c r="L1067" s="9" t="s">
        <v>83</v>
      </c>
      <c r="Q1067" s="9">
        <v>2000</v>
      </c>
      <c r="S1067" s="9" t="s">
        <v>269</v>
      </c>
      <c r="T1067" s="9" t="s">
        <v>269</v>
      </c>
      <c r="U1067" s="9" t="s">
        <v>269</v>
      </c>
      <c r="V1067" s="9" t="s">
        <v>269</v>
      </c>
      <c r="W1067" s="9" t="s">
        <v>269</v>
      </c>
    </row>
    <row r="1068" spans="1:23" ht="17.25" customHeight="1" x14ac:dyDescent="0.2">
      <c r="A1068" s="9">
        <v>418837</v>
      </c>
      <c r="B1068" s="9" t="s">
        <v>4994</v>
      </c>
      <c r="C1068" s="9" t="s">
        <v>307</v>
      </c>
      <c r="D1068" s="9" t="s">
        <v>630</v>
      </c>
      <c r="E1068" s="9" t="s">
        <v>92</v>
      </c>
      <c r="F1068" s="188">
        <v>33618</v>
      </c>
      <c r="G1068" s="9" t="s">
        <v>4995</v>
      </c>
      <c r="H1068" s="9" t="s">
        <v>31</v>
      </c>
      <c r="I1068" s="9" t="s">
        <v>157</v>
      </c>
      <c r="J1068" s="9" t="s">
        <v>32</v>
      </c>
      <c r="K1068" s="9">
        <v>2011</v>
      </c>
      <c r="L1068" s="9" t="s">
        <v>83</v>
      </c>
      <c r="Q1068" s="9">
        <v>2000</v>
      </c>
      <c r="S1068" s="9" t="s">
        <v>269</v>
      </c>
      <c r="T1068" s="9" t="s">
        <v>269</v>
      </c>
      <c r="U1068" s="9" t="s">
        <v>269</v>
      </c>
      <c r="V1068" s="9" t="s">
        <v>269</v>
      </c>
      <c r="W1068" s="9" t="s">
        <v>269</v>
      </c>
    </row>
    <row r="1069" spans="1:23" ht="17.25" customHeight="1" x14ac:dyDescent="0.2">
      <c r="A1069" s="9">
        <v>420058</v>
      </c>
      <c r="B1069" s="9" t="s">
        <v>4996</v>
      </c>
      <c r="C1069" s="9" t="s">
        <v>628</v>
      </c>
      <c r="D1069" s="9" t="s">
        <v>370</v>
      </c>
      <c r="E1069" s="9" t="s">
        <v>92</v>
      </c>
      <c r="F1069" s="188">
        <v>33970</v>
      </c>
      <c r="G1069" s="9" t="s">
        <v>34</v>
      </c>
      <c r="H1069" s="9" t="s">
        <v>31</v>
      </c>
      <c r="I1069" s="9" t="s">
        <v>157</v>
      </c>
      <c r="J1069" s="9" t="s">
        <v>29</v>
      </c>
      <c r="K1069" s="9">
        <v>2011</v>
      </c>
      <c r="L1069" s="9" t="s">
        <v>34</v>
      </c>
      <c r="Q1069" s="9">
        <v>2000</v>
      </c>
      <c r="S1069" s="9" t="s">
        <v>269</v>
      </c>
      <c r="T1069" s="9" t="s">
        <v>269</v>
      </c>
      <c r="U1069" s="9" t="s">
        <v>269</v>
      </c>
      <c r="V1069" s="9" t="s">
        <v>269</v>
      </c>
      <c r="W1069" s="9" t="s">
        <v>269</v>
      </c>
    </row>
    <row r="1070" spans="1:23" ht="17.25" customHeight="1" x14ac:dyDescent="0.2">
      <c r="A1070" s="9">
        <v>424221</v>
      </c>
      <c r="B1070" s="9" t="s">
        <v>4997</v>
      </c>
      <c r="C1070" s="9" t="s">
        <v>347</v>
      </c>
      <c r="D1070" s="9" t="s">
        <v>296</v>
      </c>
      <c r="E1070" s="9" t="s">
        <v>92</v>
      </c>
      <c r="F1070" s="188">
        <v>34979</v>
      </c>
      <c r="G1070" s="9" t="s">
        <v>34</v>
      </c>
      <c r="H1070" s="9" t="s">
        <v>35</v>
      </c>
      <c r="I1070" s="9" t="s">
        <v>157</v>
      </c>
      <c r="J1070" s="9" t="s">
        <v>29</v>
      </c>
      <c r="K1070" s="9">
        <v>2013</v>
      </c>
      <c r="L1070" s="9" t="s">
        <v>34</v>
      </c>
      <c r="Q1070" s="9">
        <v>2000</v>
      </c>
      <c r="S1070" s="9" t="s">
        <v>269</v>
      </c>
      <c r="T1070" s="9" t="s">
        <v>269</v>
      </c>
      <c r="U1070" s="9" t="s">
        <v>269</v>
      </c>
      <c r="V1070" s="9" t="s">
        <v>269</v>
      </c>
      <c r="W1070" s="9" t="s">
        <v>269</v>
      </c>
    </row>
    <row r="1071" spans="1:23" ht="17.25" customHeight="1" x14ac:dyDescent="0.2">
      <c r="A1071" s="9">
        <v>422001</v>
      </c>
      <c r="B1071" s="9" t="s">
        <v>4998</v>
      </c>
      <c r="C1071" s="9" t="s">
        <v>4999</v>
      </c>
      <c r="D1071" s="9" t="s">
        <v>5000</v>
      </c>
      <c r="E1071" s="9" t="s">
        <v>92</v>
      </c>
      <c r="F1071" s="188">
        <v>35065</v>
      </c>
      <c r="H1071" s="9" t="s">
        <v>31</v>
      </c>
      <c r="I1071" s="9" t="s">
        <v>157</v>
      </c>
      <c r="J1071" s="9" t="s">
        <v>32</v>
      </c>
      <c r="K1071" s="9">
        <v>2014</v>
      </c>
      <c r="L1071" s="9" t="s">
        <v>34</v>
      </c>
      <c r="Q1071" s="9">
        <v>2000</v>
      </c>
      <c r="S1071" s="9" t="s">
        <v>269</v>
      </c>
      <c r="T1071" s="9" t="s">
        <v>269</v>
      </c>
      <c r="U1071" s="9" t="s">
        <v>269</v>
      </c>
      <c r="V1071" s="9" t="s">
        <v>269</v>
      </c>
      <c r="W1071" s="9" t="s">
        <v>269</v>
      </c>
    </row>
    <row r="1072" spans="1:23" ht="17.25" customHeight="1" x14ac:dyDescent="0.2">
      <c r="A1072" s="9">
        <v>418484</v>
      </c>
      <c r="B1072" s="9" t="s">
        <v>5001</v>
      </c>
      <c r="C1072" s="9" t="s">
        <v>424</v>
      </c>
      <c r="D1072" s="9" t="s">
        <v>764</v>
      </c>
      <c r="E1072" s="9" t="s">
        <v>92</v>
      </c>
      <c r="F1072" s="188">
        <v>35290</v>
      </c>
      <c r="G1072" s="9" t="s">
        <v>513</v>
      </c>
      <c r="H1072" s="9" t="s">
        <v>31</v>
      </c>
      <c r="I1072" s="9" t="s">
        <v>157</v>
      </c>
      <c r="J1072" s="9" t="s">
        <v>32</v>
      </c>
      <c r="K1072" s="9">
        <v>2013</v>
      </c>
      <c r="L1072" s="9" t="s">
        <v>46</v>
      </c>
      <c r="Q1072" s="9">
        <v>2000</v>
      </c>
      <c r="S1072" s="9" t="s">
        <v>269</v>
      </c>
      <c r="T1072" s="9" t="s">
        <v>269</v>
      </c>
      <c r="U1072" s="9" t="s">
        <v>269</v>
      </c>
      <c r="V1072" s="9" t="s">
        <v>269</v>
      </c>
      <c r="W1072" s="9" t="s">
        <v>269</v>
      </c>
    </row>
    <row r="1073" spans="1:24" ht="17.25" customHeight="1" x14ac:dyDescent="0.2">
      <c r="A1073" s="9">
        <v>419869</v>
      </c>
      <c r="B1073" s="9" t="s">
        <v>5002</v>
      </c>
      <c r="C1073" s="9" t="s">
        <v>5003</v>
      </c>
      <c r="D1073" s="9" t="s">
        <v>370</v>
      </c>
      <c r="E1073" s="9" t="s">
        <v>92</v>
      </c>
      <c r="F1073" s="188">
        <v>35806</v>
      </c>
      <c r="G1073" s="9" t="s">
        <v>53</v>
      </c>
      <c r="H1073" s="9" t="s">
        <v>31</v>
      </c>
      <c r="I1073" s="9" t="s">
        <v>157</v>
      </c>
      <c r="J1073" s="9" t="s">
        <v>32</v>
      </c>
      <c r="K1073" s="9">
        <v>2015</v>
      </c>
      <c r="L1073" s="9" t="s">
        <v>89</v>
      </c>
      <c r="Q1073" s="9">
        <v>2000</v>
      </c>
      <c r="S1073" s="9" t="s">
        <v>269</v>
      </c>
      <c r="T1073" s="9" t="s">
        <v>269</v>
      </c>
      <c r="U1073" s="9" t="s">
        <v>269</v>
      </c>
      <c r="V1073" s="9" t="s">
        <v>269</v>
      </c>
      <c r="W1073" s="9" t="s">
        <v>269</v>
      </c>
    </row>
    <row r="1074" spans="1:24" ht="17.25" customHeight="1" x14ac:dyDescent="0.2">
      <c r="A1074" s="9">
        <v>406823</v>
      </c>
      <c r="B1074" s="9" t="s">
        <v>5004</v>
      </c>
      <c r="C1074" s="9" t="s">
        <v>278</v>
      </c>
      <c r="D1074" s="9" t="s">
        <v>5005</v>
      </c>
      <c r="E1074" s="9" t="s">
        <v>92</v>
      </c>
      <c r="F1074" s="188">
        <v>30989</v>
      </c>
      <c r="G1074" s="9" t="s">
        <v>34</v>
      </c>
      <c r="H1074" s="9" t="s">
        <v>31</v>
      </c>
      <c r="I1074" s="9" t="s">
        <v>157</v>
      </c>
      <c r="Q1074" s="9">
        <v>2000</v>
      </c>
      <c r="R1074" s="9" t="s">
        <v>269</v>
      </c>
      <c r="T1074" s="9" t="s">
        <v>269</v>
      </c>
      <c r="U1074" s="9" t="s">
        <v>269</v>
      </c>
      <c r="V1074" s="9" t="s">
        <v>269</v>
      </c>
      <c r="W1074" s="9" t="s">
        <v>269</v>
      </c>
      <c r="X1074" s="9" t="s">
        <v>517</v>
      </c>
    </row>
    <row r="1075" spans="1:24" ht="17.25" customHeight="1" x14ac:dyDescent="0.2">
      <c r="A1075" s="9">
        <v>417813</v>
      </c>
      <c r="B1075" s="9" t="s">
        <v>5006</v>
      </c>
      <c r="C1075" s="9" t="s">
        <v>675</v>
      </c>
      <c r="D1075" s="9" t="s">
        <v>324</v>
      </c>
      <c r="E1075" s="9" t="s">
        <v>92</v>
      </c>
      <c r="F1075" s="188">
        <v>34335</v>
      </c>
      <c r="G1075" s="9" t="s">
        <v>34</v>
      </c>
      <c r="H1075" s="9" t="s">
        <v>31</v>
      </c>
      <c r="I1075" s="9" t="s">
        <v>157</v>
      </c>
      <c r="Q1075" s="9">
        <v>2000</v>
      </c>
      <c r="R1075" s="9" t="s">
        <v>269</v>
      </c>
      <c r="T1075" s="9" t="s">
        <v>269</v>
      </c>
      <c r="U1075" s="9" t="s">
        <v>269</v>
      </c>
      <c r="V1075" s="9" t="s">
        <v>269</v>
      </c>
      <c r="W1075" s="9" t="s">
        <v>269</v>
      </c>
      <c r="X1075" s="9" t="s">
        <v>517</v>
      </c>
    </row>
    <row r="1076" spans="1:24" ht="17.25" customHeight="1" x14ac:dyDescent="0.2">
      <c r="A1076" s="9">
        <v>419550</v>
      </c>
      <c r="B1076" s="9" t="s">
        <v>691</v>
      </c>
      <c r="C1076" s="9" t="s">
        <v>692</v>
      </c>
      <c r="D1076" s="9" t="s">
        <v>329</v>
      </c>
      <c r="E1076" s="9" t="s">
        <v>93</v>
      </c>
      <c r="F1076" s="188">
        <v>34033</v>
      </c>
      <c r="G1076" s="9" t="s">
        <v>34</v>
      </c>
      <c r="H1076" s="9" t="s">
        <v>31</v>
      </c>
      <c r="I1076" s="9" t="s">
        <v>157</v>
      </c>
      <c r="J1076" s="9" t="s">
        <v>29</v>
      </c>
      <c r="K1076" s="9">
        <v>2012</v>
      </c>
      <c r="L1076" s="9" t="s">
        <v>34</v>
      </c>
      <c r="Q1076" s="9">
        <v>2000</v>
      </c>
      <c r="R1076" s="9" t="s">
        <v>269</v>
      </c>
      <c r="T1076" s="9" t="s">
        <v>269</v>
      </c>
      <c r="U1076" s="9" t="s">
        <v>269</v>
      </c>
      <c r="V1076" s="9" t="s">
        <v>269</v>
      </c>
      <c r="W1076" s="9" t="s">
        <v>269</v>
      </c>
    </row>
    <row r="1077" spans="1:24" ht="17.25" customHeight="1" x14ac:dyDescent="0.2">
      <c r="A1077" s="9">
        <v>420349</v>
      </c>
      <c r="B1077" s="9" t="s">
        <v>5007</v>
      </c>
      <c r="C1077" s="9" t="s">
        <v>276</v>
      </c>
      <c r="D1077" s="9" t="s">
        <v>556</v>
      </c>
      <c r="E1077" s="9" t="s">
        <v>93</v>
      </c>
      <c r="F1077" s="188">
        <v>35431</v>
      </c>
      <c r="G1077" s="9" t="s">
        <v>34</v>
      </c>
      <c r="H1077" s="9" t="s">
        <v>31</v>
      </c>
      <c r="I1077" s="9" t="s">
        <v>157</v>
      </c>
      <c r="J1077" s="9" t="s">
        <v>32</v>
      </c>
      <c r="K1077" s="9">
        <v>2015</v>
      </c>
      <c r="L1077" s="9" t="s">
        <v>34</v>
      </c>
      <c r="Q1077" s="9">
        <v>2000</v>
      </c>
      <c r="R1077" s="9" t="s">
        <v>269</v>
      </c>
      <c r="T1077" s="9" t="s">
        <v>269</v>
      </c>
      <c r="U1077" s="9" t="s">
        <v>269</v>
      </c>
      <c r="V1077" s="9" t="s">
        <v>269</v>
      </c>
      <c r="W1077" s="9" t="s">
        <v>269</v>
      </c>
    </row>
    <row r="1078" spans="1:24" ht="17.25" customHeight="1" x14ac:dyDescent="0.2">
      <c r="A1078" s="9">
        <v>418513</v>
      </c>
      <c r="B1078" s="9" t="s">
        <v>5008</v>
      </c>
      <c r="C1078" s="9" t="s">
        <v>347</v>
      </c>
      <c r="D1078" s="9" t="s">
        <v>579</v>
      </c>
      <c r="E1078" s="9" t="s">
        <v>92</v>
      </c>
      <c r="F1078" s="188">
        <v>35065</v>
      </c>
      <c r="G1078" s="9" t="s">
        <v>86</v>
      </c>
      <c r="H1078" s="9" t="s">
        <v>31</v>
      </c>
      <c r="I1078" s="9" t="s">
        <v>157</v>
      </c>
      <c r="J1078" s="9" t="s">
        <v>32</v>
      </c>
      <c r="K1078" s="9">
        <v>2014</v>
      </c>
      <c r="L1078" s="9" t="s">
        <v>86</v>
      </c>
      <c r="Q1078" s="9">
        <v>2000</v>
      </c>
      <c r="R1078" s="9" t="s">
        <v>269</v>
      </c>
      <c r="T1078" s="9" t="s">
        <v>269</v>
      </c>
      <c r="U1078" s="9" t="s">
        <v>269</v>
      </c>
      <c r="V1078" s="9" t="s">
        <v>269</v>
      </c>
      <c r="W1078" s="9" t="s">
        <v>269</v>
      </c>
    </row>
    <row r="1079" spans="1:24" ht="17.25" customHeight="1" x14ac:dyDescent="0.2">
      <c r="A1079" s="9">
        <v>412881</v>
      </c>
      <c r="B1079" s="9" t="s">
        <v>5009</v>
      </c>
      <c r="C1079" s="9" t="s">
        <v>515</v>
      </c>
      <c r="D1079" s="9" t="s">
        <v>571</v>
      </c>
      <c r="E1079" s="9" t="s">
        <v>93</v>
      </c>
      <c r="F1079" s="188">
        <v>28128</v>
      </c>
      <c r="G1079" s="9" t="s">
        <v>74</v>
      </c>
      <c r="H1079" s="9" t="s">
        <v>31</v>
      </c>
      <c r="I1079" s="9" t="s">
        <v>157</v>
      </c>
      <c r="J1079" s="9" t="s">
        <v>29</v>
      </c>
      <c r="K1079" s="9">
        <v>1999</v>
      </c>
      <c r="L1079" s="9" t="s">
        <v>74</v>
      </c>
      <c r="Q1079" s="9">
        <v>2000</v>
      </c>
      <c r="T1079" s="9" t="s">
        <v>269</v>
      </c>
      <c r="U1079" s="9" t="s">
        <v>269</v>
      </c>
      <c r="V1079" s="9" t="s">
        <v>269</v>
      </c>
      <c r="W1079" s="9" t="s">
        <v>269</v>
      </c>
      <c r="X1079" s="9" t="s">
        <v>517</v>
      </c>
    </row>
    <row r="1080" spans="1:24" ht="17.25" customHeight="1" x14ac:dyDescent="0.2">
      <c r="A1080" s="9">
        <v>424948</v>
      </c>
      <c r="B1080" s="9" t="s">
        <v>5010</v>
      </c>
      <c r="C1080" s="9" t="s">
        <v>305</v>
      </c>
      <c r="D1080" s="9" t="s">
        <v>890</v>
      </c>
      <c r="E1080" s="9" t="s">
        <v>93</v>
      </c>
      <c r="F1080" s="188">
        <v>30175</v>
      </c>
      <c r="G1080" s="9" t="s">
        <v>34</v>
      </c>
      <c r="H1080" s="9" t="s">
        <v>35</v>
      </c>
      <c r="I1080" s="9" t="s">
        <v>157</v>
      </c>
      <c r="J1080" s="9" t="s">
        <v>32</v>
      </c>
      <c r="K1080" s="9">
        <v>2002</v>
      </c>
      <c r="L1080" s="9" t="s">
        <v>34</v>
      </c>
      <c r="Q1080" s="9">
        <v>2000</v>
      </c>
      <c r="T1080" s="9" t="s">
        <v>269</v>
      </c>
      <c r="U1080" s="9" t="s">
        <v>269</v>
      </c>
      <c r="V1080" s="9" t="s">
        <v>269</v>
      </c>
      <c r="W1080" s="9" t="s">
        <v>269</v>
      </c>
      <c r="X1080" s="9" t="s">
        <v>517</v>
      </c>
    </row>
    <row r="1081" spans="1:24" ht="17.25" customHeight="1" x14ac:dyDescent="0.2">
      <c r="A1081" s="9">
        <v>421116</v>
      </c>
      <c r="B1081" s="9" t="s">
        <v>5011</v>
      </c>
      <c r="C1081" s="9" t="s">
        <v>521</v>
      </c>
      <c r="D1081" s="9" t="s">
        <v>647</v>
      </c>
      <c r="E1081" s="9" t="s">
        <v>93</v>
      </c>
      <c r="F1081" s="188">
        <v>32056</v>
      </c>
      <c r="G1081" s="9" t="s">
        <v>34</v>
      </c>
      <c r="H1081" s="9" t="s">
        <v>35</v>
      </c>
      <c r="I1081" s="9" t="s">
        <v>157</v>
      </c>
      <c r="J1081" s="9" t="s">
        <v>29</v>
      </c>
      <c r="K1081" s="9">
        <v>2005</v>
      </c>
      <c r="L1081" s="9" t="s">
        <v>34</v>
      </c>
      <c r="Q1081" s="9">
        <v>2000</v>
      </c>
      <c r="T1081" s="9" t="s">
        <v>269</v>
      </c>
      <c r="U1081" s="9" t="s">
        <v>269</v>
      </c>
      <c r="V1081" s="9" t="s">
        <v>269</v>
      </c>
      <c r="W1081" s="9" t="s">
        <v>269</v>
      </c>
      <c r="X1081" s="9" t="s">
        <v>517</v>
      </c>
    </row>
    <row r="1082" spans="1:24" ht="17.25" customHeight="1" x14ac:dyDescent="0.2">
      <c r="A1082" s="9">
        <v>422944</v>
      </c>
      <c r="B1082" s="9" t="s">
        <v>5012</v>
      </c>
      <c r="C1082" s="9" t="s">
        <v>466</v>
      </c>
      <c r="D1082" s="9" t="s">
        <v>525</v>
      </c>
      <c r="E1082" s="9" t="s">
        <v>93</v>
      </c>
      <c r="F1082" s="188">
        <v>33042</v>
      </c>
      <c r="G1082" s="9" t="s">
        <v>34</v>
      </c>
      <c r="H1082" s="9" t="s">
        <v>31</v>
      </c>
      <c r="I1082" s="9" t="s">
        <v>157</v>
      </c>
      <c r="J1082" s="9" t="s">
        <v>32</v>
      </c>
      <c r="K1082" s="9">
        <v>2010</v>
      </c>
      <c r="L1082" s="9" t="s">
        <v>34</v>
      </c>
      <c r="Q1082" s="9">
        <v>2000</v>
      </c>
      <c r="T1082" s="9" t="s">
        <v>269</v>
      </c>
      <c r="U1082" s="9" t="s">
        <v>269</v>
      </c>
      <c r="V1082" s="9" t="s">
        <v>269</v>
      </c>
      <c r="W1082" s="9" t="s">
        <v>269</v>
      </c>
      <c r="X1082" s="9" t="s">
        <v>517</v>
      </c>
    </row>
    <row r="1083" spans="1:24" ht="17.25" customHeight="1" x14ac:dyDescent="0.2">
      <c r="A1083" s="9">
        <v>422736</v>
      </c>
      <c r="B1083" s="9" t="s">
        <v>5013</v>
      </c>
      <c r="C1083" s="9" t="s">
        <v>383</v>
      </c>
      <c r="D1083" s="9" t="s">
        <v>502</v>
      </c>
      <c r="E1083" s="9" t="s">
        <v>93</v>
      </c>
      <c r="F1083" s="188">
        <v>34291</v>
      </c>
      <c r="G1083" s="9" t="s">
        <v>34</v>
      </c>
      <c r="H1083" s="9" t="s">
        <v>31</v>
      </c>
      <c r="I1083" s="9" t="s">
        <v>157</v>
      </c>
      <c r="J1083" s="9" t="s">
        <v>32</v>
      </c>
      <c r="K1083" s="9">
        <v>2011</v>
      </c>
      <c r="L1083" s="9" t="s">
        <v>34</v>
      </c>
      <c r="Q1083" s="9">
        <v>2000</v>
      </c>
      <c r="T1083" s="9" t="s">
        <v>269</v>
      </c>
      <c r="U1083" s="9" t="s">
        <v>269</v>
      </c>
      <c r="V1083" s="9" t="s">
        <v>269</v>
      </c>
      <c r="W1083" s="9" t="s">
        <v>269</v>
      </c>
      <c r="X1083" s="9" t="s">
        <v>517</v>
      </c>
    </row>
    <row r="1084" spans="1:24" ht="17.25" customHeight="1" x14ac:dyDescent="0.2">
      <c r="A1084" s="9">
        <v>418211</v>
      </c>
      <c r="B1084" s="9" t="s">
        <v>5014</v>
      </c>
      <c r="C1084" s="9" t="s">
        <v>5015</v>
      </c>
      <c r="D1084" s="9" t="s">
        <v>548</v>
      </c>
      <c r="E1084" s="9" t="s">
        <v>93</v>
      </c>
      <c r="F1084" s="188">
        <v>34335</v>
      </c>
      <c r="G1084" s="9" t="s">
        <v>46</v>
      </c>
      <c r="H1084" s="9" t="s">
        <v>31</v>
      </c>
      <c r="I1084" s="9" t="s">
        <v>157</v>
      </c>
      <c r="Q1084" s="9">
        <v>2000</v>
      </c>
      <c r="T1084" s="9" t="s">
        <v>269</v>
      </c>
      <c r="U1084" s="9" t="s">
        <v>269</v>
      </c>
      <c r="V1084" s="9" t="s">
        <v>269</v>
      </c>
      <c r="W1084" s="9" t="s">
        <v>269</v>
      </c>
      <c r="X1084" s="9" t="s">
        <v>517</v>
      </c>
    </row>
    <row r="1085" spans="1:24" ht="17.25" customHeight="1" x14ac:dyDescent="0.2">
      <c r="A1085" s="9">
        <v>422946</v>
      </c>
      <c r="B1085" s="9" t="s">
        <v>5016</v>
      </c>
      <c r="C1085" s="9" t="s">
        <v>467</v>
      </c>
      <c r="D1085" s="9" t="s">
        <v>365</v>
      </c>
      <c r="E1085" s="9" t="s">
        <v>93</v>
      </c>
      <c r="F1085" s="188">
        <v>34504</v>
      </c>
      <c r="G1085" s="9" t="s">
        <v>643</v>
      </c>
      <c r="H1085" s="9" t="s">
        <v>31</v>
      </c>
      <c r="I1085" s="9" t="s">
        <v>157</v>
      </c>
      <c r="J1085" s="9" t="s">
        <v>29</v>
      </c>
      <c r="K1085" s="9">
        <v>2012</v>
      </c>
      <c r="L1085" s="9" t="s">
        <v>46</v>
      </c>
      <c r="Q1085" s="9">
        <v>2000</v>
      </c>
      <c r="T1085" s="9" t="s">
        <v>269</v>
      </c>
      <c r="U1085" s="9" t="s">
        <v>269</v>
      </c>
      <c r="V1085" s="9" t="s">
        <v>269</v>
      </c>
      <c r="W1085" s="9" t="s">
        <v>269</v>
      </c>
      <c r="X1085" s="9" t="s">
        <v>517</v>
      </c>
    </row>
    <row r="1086" spans="1:24" ht="17.25" customHeight="1" x14ac:dyDescent="0.2">
      <c r="A1086" s="9">
        <v>421275</v>
      </c>
      <c r="B1086" s="9" t="s">
        <v>5017</v>
      </c>
      <c r="C1086" s="9" t="s">
        <v>828</v>
      </c>
      <c r="D1086" s="9" t="s">
        <v>376</v>
      </c>
      <c r="E1086" s="9" t="s">
        <v>93</v>
      </c>
      <c r="F1086" s="188">
        <v>34700</v>
      </c>
      <c r="G1086" s="9" t="s">
        <v>34</v>
      </c>
      <c r="H1086" s="9" t="s">
        <v>31</v>
      </c>
      <c r="I1086" s="9" t="s">
        <v>157</v>
      </c>
      <c r="K1086" s="9">
        <v>2013</v>
      </c>
      <c r="Q1086" s="9">
        <v>2000</v>
      </c>
      <c r="T1086" s="9" t="s">
        <v>269</v>
      </c>
      <c r="U1086" s="9" t="s">
        <v>269</v>
      </c>
      <c r="V1086" s="9" t="s">
        <v>269</v>
      </c>
      <c r="W1086" s="9" t="s">
        <v>269</v>
      </c>
      <c r="X1086" s="9" t="s">
        <v>517</v>
      </c>
    </row>
    <row r="1087" spans="1:24" ht="17.25" customHeight="1" x14ac:dyDescent="0.2">
      <c r="A1087" s="9">
        <v>416814</v>
      </c>
      <c r="B1087" s="9" t="s">
        <v>5018</v>
      </c>
      <c r="C1087" s="9" t="s">
        <v>285</v>
      </c>
      <c r="D1087" s="9" t="s">
        <v>891</v>
      </c>
      <c r="E1087" s="9" t="s">
        <v>93</v>
      </c>
      <c r="F1087" s="188">
        <v>35072</v>
      </c>
      <c r="G1087" s="9" t="s">
        <v>844</v>
      </c>
      <c r="H1087" s="9" t="s">
        <v>35</v>
      </c>
      <c r="I1087" s="9" t="s">
        <v>157</v>
      </c>
      <c r="Q1087" s="9">
        <v>2000</v>
      </c>
      <c r="T1087" s="9" t="s">
        <v>269</v>
      </c>
      <c r="U1087" s="9" t="s">
        <v>269</v>
      </c>
      <c r="V1087" s="9" t="s">
        <v>269</v>
      </c>
      <c r="W1087" s="9" t="s">
        <v>269</v>
      </c>
      <c r="X1087" s="9" t="s">
        <v>517</v>
      </c>
    </row>
    <row r="1088" spans="1:24" ht="17.25" customHeight="1" x14ac:dyDescent="0.2">
      <c r="A1088" s="9">
        <v>419525</v>
      </c>
      <c r="B1088" s="9" t="s">
        <v>5019</v>
      </c>
      <c r="C1088" s="9" t="s">
        <v>266</v>
      </c>
      <c r="D1088" s="9" t="s">
        <v>473</v>
      </c>
      <c r="E1088" s="9" t="s">
        <v>93</v>
      </c>
      <c r="F1088" s="188">
        <v>35108</v>
      </c>
      <c r="G1088" s="9" t="s">
        <v>34</v>
      </c>
      <c r="H1088" s="9" t="s">
        <v>31</v>
      </c>
      <c r="I1088" s="9" t="s">
        <v>157</v>
      </c>
      <c r="J1088" s="9" t="s">
        <v>32</v>
      </c>
      <c r="K1088" s="9">
        <v>2014</v>
      </c>
      <c r="L1088" s="9" t="s">
        <v>34</v>
      </c>
      <c r="Q1088" s="9">
        <v>2000</v>
      </c>
      <c r="T1088" s="9" t="s">
        <v>269</v>
      </c>
      <c r="U1088" s="9" t="s">
        <v>269</v>
      </c>
      <c r="V1088" s="9" t="s">
        <v>269</v>
      </c>
      <c r="W1088" s="9" t="s">
        <v>269</v>
      </c>
      <c r="X1088" s="9" t="s">
        <v>517</v>
      </c>
    </row>
    <row r="1089" spans="1:24" ht="17.25" customHeight="1" x14ac:dyDescent="0.2">
      <c r="A1089" s="9">
        <v>419599</v>
      </c>
      <c r="B1089" s="9" t="s">
        <v>5020</v>
      </c>
      <c r="C1089" s="9" t="s">
        <v>441</v>
      </c>
      <c r="D1089" s="9" t="s">
        <v>500</v>
      </c>
      <c r="E1089" s="9" t="s">
        <v>93</v>
      </c>
      <c r="F1089" s="188">
        <v>35796</v>
      </c>
      <c r="G1089" s="9" t="s">
        <v>34</v>
      </c>
      <c r="H1089" s="9" t="s">
        <v>31</v>
      </c>
      <c r="I1089" s="9" t="s">
        <v>157</v>
      </c>
      <c r="J1089" s="9" t="s">
        <v>32</v>
      </c>
      <c r="K1089" s="9">
        <v>2015</v>
      </c>
      <c r="L1089" s="9" t="s">
        <v>34</v>
      </c>
      <c r="Q1089" s="9">
        <v>2000</v>
      </c>
      <c r="T1089" s="9" t="s">
        <v>269</v>
      </c>
      <c r="U1089" s="9" t="s">
        <v>269</v>
      </c>
      <c r="V1089" s="9" t="s">
        <v>269</v>
      </c>
      <c r="W1089" s="9" t="s">
        <v>269</v>
      </c>
      <c r="X1089" s="9" t="s">
        <v>517</v>
      </c>
    </row>
    <row r="1090" spans="1:24" ht="17.25" customHeight="1" x14ac:dyDescent="0.2">
      <c r="A1090" s="9">
        <v>423184</v>
      </c>
      <c r="B1090" s="9" t="s">
        <v>5021</v>
      </c>
      <c r="C1090" s="9" t="s">
        <v>669</v>
      </c>
      <c r="D1090" s="9" t="s">
        <v>459</v>
      </c>
      <c r="E1090" s="9" t="s">
        <v>93</v>
      </c>
      <c r="F1090" s="188">
        <v>36161</v>
      </c>
      <c r="G1090" s="9" t="s">
        <v>34</v>
      </c>
      <c r="H1090" s="9" t="s">
        <v>31</v>
      </c>
      <c r="I1090" s="9" t="s">
        <v>157</v>
      </c>
      <c r="J1090" s="9" t="s">
        <v>29</v>
      </c>
      <c r="K1090" s="9">
        <v>2017</v>
      </c>
      <c r="L1090" s="9" t="s">
        <v>34</v>
      </c>
      <c r="Q1090" s="9">
        <v>2000</v>
      </c>
      <c r="T1090" s="9" t="s">
        <v>269</v>
      </c>
      <c r="U1090" s="9" t="s">
        <v>269</v>
      </c>
      <c r="V1090" s="9" t="s">
        <v>269</v>
      </c>
      <c r="W1090" s="9" t="s">
        <v>269</v>
      </c>
      <c r="X1090" s="9" t="s">
        <v>517</v>
      </c>
    </row>
    <row r="1091" spans="1:24" ht="17.25" customHeight="1" x14ac:dyDescent="0.2">
      <c r="A1091" s="9">
        <v>413697</v>
      </c>
      <c r="B1091" s="9" t="s">
        <v>5022</v>
      </c>
      <c r="C1091" s="9" t="s">
        <v>462</v>
      </c>
      <c r="D1091" s="9" t="s">
        <v>5023</v>
      </c>
      <c r="E1091" s="9" t="s">
        <v>92</v>
      </c>
      <c r="F1091" s="188">
        <v>29489</v>
      </c>
      <c r="G1091" s="9" t="s">
        <v>77</v>
      </c>
      <c r="H1091" s="9" t="s">
        <v>31</v>
      </c>
      <c r="I1091" s="9" t="s">
        <v>157</v>
      </c>
      <c r="J1091" s="9" t="s">
        <v>29</v>
      </c>
      <c r="K1091" s="9">
        <v>1999</v>
      </c>
      <c r="L1091" s="9" t="s">
        <v>77</v>
      </c>
      <c r="Q1091" s="9">
        <v>2000</v>
      </c>
      <c r="T1091" s="9" t="s">
        <v>269</v>
      </c>
      <c r="U1091" s="9" t="s">
        <v>269</v>
      </c>
      <c r="V1091" s="9" t="s">
        <v>269</v>
      </c>
      <c r="W1091" s="9" t="s">
        <v>269</v>
      </c>
      <c r="X1091" s="9" t="s">
        <v>517</v>
      </c>
    </row>
    <row r="1092" spans="1:24" ht="17.25" customHeight="1" x14ac:dyDescent="0.2">
      <c r="A1092" s="9">
        <v>418016</v>
      </c>
      <c r="B1092" s="9" t="s">
        <v>5024</v>
      </c>
      <c r="C1092" s="9" t="s">
        <v>582</v>
      </c>
      <c r="D1092" s="9" t="s">
        <v>267</v>
      </c>
      <c r="E1092" s="9" t="s">
        <v>92</v>
      </c>
      <c r="F1092" s="188">
        <v>29724</v>
      </c>
      <c r="G1092" s="9" t="s">
        <v>314</v>
      </c>
      <c r="H1092" s="9" t="s">
        <v>31</v>
      </c>
      <c r="I1092" s="9" t="s">
        <v>157</v>
      </c>
      <c r="J1092" s="9" t="s">
        <v>32</v>
      </c>
      <c r="K1092" s="9">
        <v>1999</v>
      </c>
      <c r="L1092" s="9" t="s">
        <v>46</v>
      </c>
      <c r="Q1092" s="9">
        <v>2000</v>
      </c>
      <c r="T1092" s="9" t="s">
        <v>269</v>
      </c>
      <c r="U1092" s="9" t="s">
        <v>269</v>
      </c>
      <c r="V1092" s="9" t="s">
        <v>269</v>
      </c>
      <c r="W1092" s="9" t="s">
        <v>269</v>
      </c>
      <c r="X1092" s="9" t="s">
        <v>517</v>
      </c>
    </row>
    <row r="1093" spans="1:24" ht="17.25" customHeight="1" x14ac:dyDescent="0.2">
      <c r="A1093" s="9">
        <v>411146</v>
      </c>
      <c r="B1093" s="9" t="s">
        <v>5025</v>
      </c>
      <c r="C1093" s="9" t="s">
        <v>429</v>
      </c>
      <c r="D1093" s="9" t="s">
        <v>700</v>
      </c>
      <c r="E1093" s="9" t="s">
        <v>92</v>
      </c>
      <c r="F1093" s="188">
        <v>30685</v>
      </c>
      <c r="G1093" s="9" t="s">
        <v>34</v>
      </c>
      <c r="H1093" s="9" t="s">
        <v>31</v>
      </c>
      <c r="I1093" s="9" t="s">
        <v>157</v>
      </c>
      <c r="Q1093" s="9">
        <v>2000</v>
      </c>
      <c r="T1093" s="9" t="s">
        <v>269</v>
      </c>
      <c r="U1093" s="9" t="s">
        <v>269</v>
      </c>
      <c r="V1093" s="9" t="s">
        <v>269</v>
      </c>
      <c r="W1093" s="9" t="s">
        <v>269</v>
      </c>
      <c r="X1093" s="9" t="s">
        <v>517</v>
      </c>
    </row>
    <row r="1094" spans="1:24" ht="17.25" customHeight="1" x14ac:dyDescent="0.2">
      <c r="A1094" s="9">
        <v>408477</v>
      </c>
      <c r="B1094" s="9" t="s">
        <v>5026</v>
      </c>
      <c r="C1094" s="9" t="s">
        <v>582</v>
      </c>
      <c r="D1094" s="9" t="s">
        <v>5027</v>
      </c>
      <c r="E1094" s="9" t="s">
        <v>92</v>
      </c>
      <c r="F1094" s="188">
        <v>30840</v>
      </c>
      <c r="G1094" s="9" t="s">
        <v>34</v>
      </c>
      <c r="H1094" s="9" t="s">
        <v>35</v>
      </c>
      <c r="I1094" s="9" t="s">
        <v>157</v>
      </c>
      <c r="J1094" s="9" t="s">
        <v>29</v>
      </c>
      <c r="K1094" s="9">
        <v>2005</v>
      </c>
      <c r="L1094" s="9" t="s">
        <v>34</v>
      </c>
      <c r="Q1094" s="9">
        <v>2000</v>
      </c>
      <c r="T1094" s="9" t="s">
        <v>269</v>
      </c>
      <c r="U1094" s="9" t="s">
        <v>269</v>
      </c>
      <c r="V1094" s="9" t="s">
        <v>269</v>
      </c>
      <c r="W1094" s="9" t="s">
        <v>269</v>
      </c>
      <c r="X1094" s="9" t="s">
        <v>517</v>
      </c>
    </row>
    <row r="1095" spans="1:24" ht="17.25" customHeight="1" x14ac:dyDescent="0.2">
      <c r="A1095" s="9">
        <v>407739</v>
      </c>
      <c r="B1095" s="9" t="s">
        <v>5028</v>
      </c>
      <c r="C1095" s="9" t="s">
        <v>326</v>
      </c>
      <c r="D1095" s="9" t="s">
        <v>5029</v>
      </c>
      <c r="E1095" s="9" t="s">
        <v>92</v>
      </c>
      <c r="F1095" s="188">
        <v>31222</v>
      </c>
      <c r="G1095" s="9" t="s">
        <v>1870</v>
      </c>
      <c r="H1095" s="9" t="s">
        <v>31</v>
      </c>
      <c r="I1095" s="9" t="s">
        <v>157</v>
      </c>
      <c r="J1095" s="9" t="s">
        <v>32</v>
      </c>
      <c r="K1095" s="9">
        <v>2004</v>
      </c>
      <c r="L1095" s="9" t="s">
        <v>34</v>
      </c>
      <c r="Q1095" s="9">
        <v>2000</v>
      </c>
      <c r="T1095" s="9" t="s">
        <v>269</v>
      </c>
      <c r="U1095" s="9" t="s">
        <v>269</v>
      </c>
      <c r="V1095" s="9" t="s">
        <v>269</v>
      </c>
      <c r="W1095" s="9" t="s">
        <v>269</v>
      </c>
      <c r="X1095" s="9" t="s">
        <v>517</v>
      </c>
    </row>
    <row r="1096" spans="1:24" ht="17.25" customHeight="1" x14ac:dyDescent="0.2">
      <c r="A1096" s="9">
        <v>420496</v>
      </c>
      <c r="B1096" s="9" t="s">
        <v>5030</v>
      </c>
      <c r="C1096" s="9" t="s">
        <v>892</v>
      </c>
      <c r="D1096" s="9" t="s">
        <v>5031</v>
      </c>
      <c r="E1096" s="9" t="s">
        <v>92</v>
      </c>
      <c r="F1096" s="188">
        <v>31867</v>
      </c>
      <c r="G1096" s="9" t="s">
        <v>34</v>
      </c>
      <c r="H1096" s="9" t="s">
        <v>31</v>
      </c>
      <c r="I1096" s="9" t="s">
        <v>157</v>
      </c>
      <c r="J1096" s="9" t="s">
        <v>29</v>
      </c>
      <c r="K1096" s="9">
        <v>2006</v>
      </c>
      <c r="L1096" s="9" t="s">
        <v>34</v>
      </c>
      <c r="Q1096" s="9">
        <v>2000</v>
      </c>
      <c r="T1096" s="9" t="s">
        <v>269</v>
      </c>
      <c r="U1096" s="9" t="s">
        <v>269</v>
      </c>
      <c r="V1096" s="9" t="s">
        <v>269</v>
      </c>
      <c r="W1096" s="9" t="s">
        <v>269</v>
      </c>
      <c r="X1096" s="9" t="s">
        <v>517</v>
      </c>
    </row>
    <row r="1097" spans="1:24" ht="17.25" customHeight="1" x14ac:dyDescent="0.2">
      <c r="A1097" s="9">
        <v>422249</v>
      </c>
      <c r="B1097" s="9" t="s">
        <v>4562</v>
      </c>
      <c r="C1097" s="9" t="s">
        <v>753</v>
      </c>
      <c r="D1097" s="9" t="s">
        <v>386</v>
      </c>
      <c r="E1097" s="9" t="s">
        <v>92</v>
      </c>
      <c r="F1097" s="188">
        <v>32329</v>
      </c>
      <c r="G1097" s="9" t="s">
        <v>34</v>
      </c>
      <c r="H1097" s="9" t="s">
        <v>31</v>
      </c>
      <c r="I1097" s="9" t="s">
        <v>157</v>
      </c>
      <c r="J1097" s="9" t="s">
        <v>32</v>
      </c>
      <c r="K1097" s="9">
        <v>2006</v>
      </c>
      <c r="L1097" s="9" t="s">
        <v>34</v>
      </c>
      <c r="Q1097" s="9">
        <v>2000</v>
      </c>
      <c r="T1097" s="9" t="s">
        <v>269</v>
      </c>
      <c r="U1097" s="9" t="s">
        <v>269</v>
      </c>
      <c r="V1097" s="9" t="s">
        <v>269</v>
      </c>
      <c r="W1097" s="9" t="s">
        <v>269</v>
      </c>
      <c r="X1097" s="9" t="s">
        <v>517</v>
      </c>
    </row>
    <row r="1098" spans="1:24" ht="17.25" customHeight="1" x14ac:dyDescent="0.2">
      <c r="A1098" s="9">
        <v>413188</v>
      </c>
      <c r="B1098" s="9" t="s">
        <v>5032</v>
      </c>
      <c r="C1098" s="9" t="s">
        <v>316</v>
      </c>
      <c r="D1098" s="9" t="s">
        <v>5033</v>
      </c>
      <c r="E1098" s="9" t="s">
        <v>92</v>
      </c>
      <c r="F1098" s="188">
        <v>32356</v>
      </c>
      <c r="G1098" s="9" t="s">
        <v>34</v>
      </c>
      <c r="H1098" s="9" t="s">
        <v>31</v>
      </c>
      <c r="I1098" s="9" t="s">
        <v>157</v>
      </c>
      <c r="Q1098" s="9">
        <v>2000</v>
      </c>
      <c r="T1098" s="9" t="s">
        <v>269</v>
      </c>
      <c r="U1098" s="9" t="s">
        <v>269</v>
      </c>
      <c r="V1098" s="9" t="s">
        <v>269</v>
      </c>
      <c r="W1098" s="9" t="s">
        <v>269</v>
      </c>
      <c r="X1098" s="9" t="s">
        <v>517</v>
      </c>
    </row>
    <row r="1099" spans="1:24" ht="17.25" customHeight="1" x14ac:dyDescent="0.2">
      <c r="A1099" s="9">
        <v>418883</v>
      </c>
      <c r="B1099" s="9" t="s">
        <v>5034</v>
      </c>
      <c r="C1099" s="9" t="s">
        <v>5035</v>
      </c>
      <c r="D1099" s="9" t="s">
        <v>5036</v>
      </c>
      <c r="E1099" s="9" t="s">
        <v>92</v>
      </c>
      <c r="F1099" s="188">
        <v>32369</v>
      </c>
      <c r="G1099" s="9" t="s">
        <v>53</v>
      </c>
      <c r="H1099" s="9" t="s">
        <v>31</v>
      </c>
      <c r="I1099" s="9" t="s">
        <v>157</v>
      </c>
      <c r="J1099" s="9" t="s">
        <v>29</v>
      </c>
      <c r="K1099" s="9">
        <v>2006</v>
      </c>
      <c r="L1099" s="9" t="s">
        <v>46</v>
      </c>
      <c r="Q1099" s="9">
        <v>2000</v>
      </c>
      <c r="T1099" s="9" t="s">
        <v>269</v>
      </c>
      <c r="U1099" s="9" t="s">
        <v>269</v>
      </c>
      <c r="V1099" s="9" t="s">
        <v>269</v>
      </c>
      <c r="W1099" s="9" t="s">
        <v>269</v>
      </c>
      <c r="X1099" s="9" t="s">
        <v>517</v>
      </c>
    </row>
    <row r="1100" spans="1:24" ht="17.25" customHeight="1" x14ac:dyDescent="0.2">
      <c r="A1100" s="9">
        <v>409918</v>
      </c>
      <c r="B1100" s="9" t="s">
        <v>5037</v>
      </c>
      <c r="C1100" s="9" t="s">
        <v>4184</v>
      </c>
      <c r="D1100" s="9" t="s">
        <v>5038</v>
      </c>
      <c r="E1100" s="9" t="s">
        <v>92</v>
      </c>
      <c r="F1100" s="188">
        <v>32419</v>
      </c>
      <c r="G1100" s="9" t="s">
        <v>314</v>
      </c>
      <c r="H1100" s="9" t="s">
        <v>31</v>
      </c>
      <c r="I1100" s="9" t="s">
        <v>157</v>
      </c>
      <c r="J1100" s="9" t="s">
        <v>29</v>
      </c>
      <c r="K1100" s="9">
        <v>2006</v>
      </c>
      <c r="L1100" s="9" t="s">
        <v>46</v>
      </c>
      <c r="Q1100" s="9">
        <v>2000</v>
      </c>
      <c r="T1100" s="9" t="s">
        <v>269</v>
      </c>
      <c r="U1100" s="9" t="s">
        <v>269</v>
      </c>
      <c r="V1100" s="9" t="s">
        <v>269</v>
      </c>
      <c r="W1100" s="9" t="s">
        <v>269</v>
      </c>
      <c r="X1100" s="9" t="s">
        <v>517</v>
      </c>
    </row>
    <row r="1101" spans="1:24" ht="17.25" customHeight="1" x14ac:dyDescent="0.2">
      <c r="A1101" s="9">
        <v>421083</v>
      </c>
      <c r="B1101" s="9" t="s">
        <v>5039</v>
      </c>
      <c r="C1101" s="9" t="s">
        <v>5040</v>
      </c>
      <c r="D1101" s="9" t="s">
        <v>5041</v>
      </c>
      <c r="E1101" s="9" t="s">
        <v>92</v>
      </c>
      <c r="F1101" s="188">
        <v>33641</v>
      </c>
      <c r="G1101" s="9" t="s">
        <v>34</v>
      </c>
      <c r="H1101" s="9" t="s">
        <v>31</v>
      </c>
      <c r="I1101" s="9" t="s">
        <v>157</v>
      </c>
      <c r="J1101" s="9" t="s">
        <v>29</v>
      </c>
      <c r="K1101" s="9">
        <v>2010</v>
      </c>
      <c r="L1101" s="9" t="s">
        <v>34</v>
      </c>
      <c r="Q1101" s="9">
        <v>2000</v>
      </c>
      <c r="T1101" s="9" t="s">
        <v>269</v>
      </c>
      <c r="U1101" s="9" t="s">
        <v>269</v>
      </c>
      <c r="V1101" s="9" t="s">
        <v>269</v>
      </c>
      <c r="W1101" s="9" t="s">
        <v>269</v>
      </c>
      <c r="X1101" s="9" t="s">
        <v>517</v>
      </c>
    </row>
    <row r="1102" spans="1:24" ht="17.25" customHeight="1" x14ac:dyDescent="0.2">
      <c r="A1102" s="9">
        <v>417236</v>
      </c>
      <c r="B1102" s="9" t="s">
        <v>5042</v>
      </c>
      <c r="C1102" s="9" t="s">
        <v>307</v>
      </c>
      <c r="D1102" s="9" t="s">
        <v>843</v>
      </c>
      <c r="E1102" s="9" t="s">
        <v>92</v>
      </c>
      <c r="F1102" s="188">
        <v>33797</v>
      </c>
      <c r="G1102" s="9" t="s">
        <v>5043</v>
      </c>
      <c r="H1102" s="9" t="s">
        <v>31</v>
      </c>
      <c r="I1102" s="9" t="s">
        <v>157</v>
      </c>
      <c r="Q1102" s="9">
        <v>2000</v>
      </c>
      <c r="T1102" s="9" t="s">
        <v>269</v>
      </c>
      <c r="U1102" s="9" t="s">
        <v>269</v>
      </c>
      <c r="V1102" s="9" t="s">
        <v>269</v>
      </c>
      <c r="W1102" s="9" t="s">
        <v>269</v>
      </c>
      <c r="X1102" s="9" t="s">
        <v>517</v>
      </c>
    </row>
    <row r="1103" spans="1:24" ht="17.25" customHeight="1" x14ac:dyDescent="0.2">
      <c r="A1103" s="9">
        <v>420788</v>
      </c>
      <c r="B1103" s="9" t="s">
        <v>5044</v>
      </c>
      <c r="C1103" s="9" t="s">
        <v>595</v>
      </c>
      <c r="D1103" s="9" t="s">
        <v>300</v>
      </c>
      <c r="E1103" s="9" t="s">
        <v>92</v>
      </c>
      <c r="F1103" s="188">
        <v>33905</v>
      </c>
      <c r="G1103" s="9" t="s">
        <v>34</v>
      </c>
      <c r="H1103" s="9" t="s">
        <v>31</v>
      </c>
      <c r="I1103" s="9" t="s">
        <v>157</v>
      </c>
      <c r="K1103" s="9">
        <v>2013</v>
      </c>
      <c r="Q1103" s="9">
        <v>2000</v>
      </c>
      <c r="T1103" s="9" t="s">
        <v>269</v>
      </c>
      <c r="U1103" s="9" t="s">
        <v>269</v>
      </c>
      <c r="V1103" s="9" t="s">
        <v>269</v>
      </c>
      <c r="W1103" s="9" t="s">
        <v>269</v>
      </c>
      <c r="X1103" s="9" t="s">
        <v>517</v>
      </c>
    </row>
    <row r="1104" spans="1:24" ht="17.25" customHeight="1" x14ac:dyDescent="0.2">
      <c r="A1104" s="9">
        <v>422147</v>
      </c>
      <c r="B1104" s="9" t="s">
        <v>5045</v>
      </c>
      <c r="C1104" s="9" t="s">
        <v>387</v>
      </c>
      <c r="D1104" s="9" t="s">
        <v>876</v>
      </c>
      <c r="E1104" s="9" t="s">
        <v>92</v>
      </c>
      <c r="F1104" s="188">
        <v>33970</v>
      </c>
      <c r="G1104" s="9" t="s">
        <v>469</v>
      </c>
      <c r="H1104" s="9" t="s">
        <v>31</v>
      </c>
      <c r="I1104" s="9" t="s">
        <v>157</v>
      </c>
      <c r="J1104" s="9" t="s">
        <v>29</v>
      </c>
      <c r="K1104" s="9">
        <v>2011</v>
      </c>
      <c r="L1104" s="9" t="s">
        <v>34</v>
      </c>
      <c r="Q1104" s="9">
        <v>2000</v>
      </c>
      <c r="T1104" s="9" t="s">
        <v>269</v>
      </c>
      <c r="U1104" s="9" t="s">
        <v>269</v>
      </c>
      <c r="V1104" s="9" t="s">
        <v>269</v>
      </c>
      <c r="W1104" s="9" t="s">
        <v>269</v>
      </c>
      <c r="X1104" s="9" t="s">
        <v>517</v>
      </c>
    </row>
    <row r="1105" spans="1:24" ht="17.25" customHeight="1" x14ac:dyDescent="0.2">
      <c r="A1105" s="9">
        <v>425431</v>
      </c>
      <c r="B1105" s="9" t="s">
        <v>5046</v>
      </c>
      <c r="C1105" s="9" t="s">
        <v>367</v>
      </c>
      <c r="D1105" s="9" t="s">
        <v>497</v>
      </c>
      <c r="E1105" s="9" t="s">
        <v>92</v>
      </c>
      <c r="F1105" s="188">
        <v>34219</v>
      </c>
      <c r="G1105" s="9" t="s">
        <v>34</v>
      </c>
      <c r="H1105" s="9" t="s">
        <v>31</v>
      </c>
      <c r="I1105" s="9" t="s">
        <v>157</v>
      </c>
      <c r="J1105" s="9" t="s">
        <v>29</v>
      </c>
      <c r="K1105" s="9">
        <v>2012</v>
      </c>
      <c r="L1105" s="9" t="s">
        <v>34</v>
      </c>
      <c r="Q1105" s="9">
        <v>2000</v>
      </c>
      <c r="T1105" s="9" t="s">
        <v>269</v>
      </c>
      <c r="U1105" s="9" t="s">
        <v>269</v>
      </c>
      <c r="V1105" s="9" t="s">
        <v>269</v>
      </c>
      <c r="W1105" s="9" t="s">
        <v>269</v>
      </c>
      <c r="X1105" s="9" t="s">
        <v>517</v>
      </c>
    </row>
    <row r="1106" spans="1:24" ht="17.25" customHeight="1" x14ac:dyDescent="0.2">
      <c r="A1106" s="9">
        <v>416964</v>
      </c>
      <c r="B1106" s="9" t="s">
        <v>5047</v>
      </c>
      <c r="C1106" s="9" t="s">
        <v>5048</v>
      </c>
      <c r="D1106" s="9" t="s">
        <v>337</v>
      </c>
      <c r="E1106" s="9" t="s">
        <v>92</v>
      </c>
      <c r="F1106" s="188">
        <v>34394</v>
      </c>
      <c r="G1106" s="9" t="s">
        <v>5049</v>
      </c>
      <c r="H1106" s="9" t="s">
        <v>31</v>
      </c>
      <c r="I1106" s="9" t="s">
        <v>157</v>
      </c>
      <c r="J1106" s="9" t="s">
        <v>29</v>
      </c>
      <c r="K1106" s="9">
        <v>2011</v>
      </c>
      <c r="L1106" s="9" t="s">
        <v>46</v>
      </c>
      <c r="Q1106" s="9">
        <v>2000</v>
      </c>
      <c r="T1106" s="9" t="s">
        <v>269</v>
      </c>
      <c r="U1106" s="9" t="s">
        <v>269</v>
      </c>
      <c r="V1106" s="9" t="s">
        <v>269</v>
      </c>
      <c r="W1106" s="9" t="s">
        <v>269</v>
      </c>
      <c r="X1106" s="9" t="s">
        <v>517</v>
      </c>
    </row>
    <row r="1107" spans="1:24" ht="17.25" customHeight="1" x14ac:dyDescent="0.2">
      <c r="A1107" s="9">
        <v>417764</v>
      </c>
      <c r="B1107" s="9" t="s">
        <v>5050</v>
      </c>
      <c r="C1107" s="9" t="s">
        <v>3083</v>
      </c>
      <c r="D1107" s="9" t="s">
        <v>501</v>
      </c>
      <c r="E1107" s="9" t="s">
        <v>92</v>
      </c>
      <c r="F1107" s="188">
        <v>34700</v>
      </c>
      <c r="G1107" s="9" t="s">
        <v>34</v>
      </c>
      <c r="H1107" s="9" t="s">
        <v>31</v>
      </c>
      <c r="I1107" s="9" t="s">
        <v>157</v>
      </c>
      <c r="J1107" s="9" t="s">
        <v>32</v>
      </c>
      <c r="K1107" s="9">
        <v>2014</v>
      </c>
      <c r="L1107" s="9" t="s">
        <v>46</v>
      </c>
      <c r="Q1107" s="9">
        <v>2000</v>
      </c>
      <c r="T1107" s="9" t="s">
        <v>269</v>
      </c>
      <c r="U1107" s="9" t="s">
        <v>269</v>
      </c>
      <c r="V1107" s="9" t="s">
        <v>269</v>
      </c>
      <c r="W1107" s="9" t="s">
        <v>269</v>
      </c>
      <c r="X1107" s="9" t="s">
        <v>517</v>
      </c>
    </row>
    <row r="1108" spans="1:24" ht="17.25" customHeight="1" x14ac:dyDescent="0.2">
      <c r="A1108" s="9">
        <v>420073</v>
      </c>
      <c r="B1108" s="9" t="s">
        <v>5051</v>
      </c>
      <c r="C1108" s="9" t="s">
        <v>315</v>
      </c>
      <c r="D1108" s="9" t="s">
        <v>290</v>
      </c>
      <c r="E1108" s="9" t="s">
        <v>92</v>
      </c>
      <c r="F1108" s="188">
        <v>35065</v>
      </c>
      <c r="G1108" s="9" t="s">
        <v>34</v>
      </c>
      <c r="H1108" s="9" t="s">
        <v>31</v>
      </c>
      <c r="I1108" s="9" t="s">
        <v>157</v>
      </c>
      <c r="J1108" s="9" t="s">
        <v>32</v>
      </c>
      <c r="K1108" s="9">
        <v>2014</v>
      </c>
      <c r="L1108" s="9" t="s">
        <v>34</v>
      </c>
      <c r="Q1108" s="9">
        <v>2000</v>
      </c>
      <c r="T1108" s="9" t="s">
        <v>269</v>
      </c>
      <c r="U1108" s="9" t="s">
        <v>269</v>
      </c>
      <c r="V1108" s="9" t="s">
        <v>269</v>
      </c>
      <c r="W1108" s="9" t="s">
        <v>269</v>
      </c>
      <c r="X1108" s="9" t="s">
        <v>517</v>
      </c>
    </row>
    <row r="1109" spans="1:24" ht="17.25" customHeight="1" x14ac:dyDescent="0.2">
      <c r="A1109" s="9">
        <v>418750</v>
      </c>
      <c r="B1109" s="9" t="s">
        <v>5052</v>
      </c>
      <c r="C1109" s="9" t="s">
        <v>1567</v>
      </c>
      <c r="D1109" s="9" t="s">
        <v>822</v>
      </c>
      <c r="E1109" s="9" t="s">
        <v>92</v>
      </c>
      <c r="F1109" s="188">
        <v>35273</v>
      </c>
      <c r="G1109" s="9" t="s">
        <v>34</v>
      </c>
      <c r="H1109" s="9" t="s">
        <v>31</v>
      </c>
      <c r="I1109" s="9" t="s">
        <v>157</v>
      </c>
      <c r="Q1109" s="9">
        <v>2000</v>
      </c>
      <c r="T1109" s="9" t="s">
        <v>269</v>
      </c>
      <c r="U1109" s="9" t="s">
        <v>269</v>
      </c>
      <c r="V1109" s="9" t="s">
        <v>269</v>
      </c>
      <c r="W1109" s="9" t="s">
        <v>269</v>
      </c>
      <c r="X1109" s="9" t="s">
        <v>517</v>
      </c>
    </row>
    <row r="1110" spans="1:24" ht="17.25" customHeight="1" x14ac:dyDescent="0.2">
      <c r="A1110" s="9">
        <v>418398</v>
      </c>
      <c r="B1110" s="9" t="s">
        <v>5053</v>
      </c>
      <c r="C1110" s="9" t="s">
        <v>285</v>
      </c>
      <c r="D1110" s="9" t="s">
        <v>5054</v>
      </c>
      <c r="E1110" s="9" t="s">
        <v>92</v>
      </c>
      <c r="F1110" s="188">
        <v>35431</v>
      </c>
      <c r="G1110" s="9" t="s">
        <v>319</v>
      </c>
      <c r="H1110" s="9" t="s">
        <v>31</v>
      </c>
      <c r="I1110" s="9" t="s">
        <v>157</v>
      </c>
      <c r="J1110" s="9" t="s">
        <v>29</v>
      </c>
      <c r="K1110" s="9">
        <v>2013</v>
      </c>
      <c r="L1110" s="9" t="s">
        <v>43</v>
      </c>
      <c r="Q1110" s="9">
        <v>2000</v>
      </c>
      <c r="T1110" s="9" t="s">
        <v>269</v>
      </c>
      <c r="U1110" s="9" t="s">
        <v>269</v>
      </c>
      <c r="V1110" s="9" t="s">
        <v>269</v>
      </c>
      <c r="W1110" s="9" t="s">
        <v>269</v>
      </c>
      <c r="X1110" s="9" t="s">
        <v>517</v>
      </c>
    </row>
    <row r="1111" spans="1:24" ht="17.25" customHeight="1" x14ac:dyDescent="0.2">
      <c r="A1111" s="9">
        <v>419643</v>
      </c>
      <c r="B1111" s="9" t="s">
        <v>5055</v>
      </c>
      <c r="C1111" s="9" t="s">
        <v>504</v>
      </c>
      <c r="D1111" s="9" t="s">
        <v>272</v>
      </c>
      <c r="E1111" s="9" t="s">
        <v>92</v>
      </c>
      <c r="F1111" s="188">
        <v>35797</v>
      </c>
      <c r="G1111" s="9" t="s">
        <v>34</v>
      </c>
      <c r="H1111" s="9" t="s">
        <v>31</v>
      </c>
      <c r="I1111" s="9" t="s">
        <v>157</v>
      </c>
      <c r="J1111" s="9" t="s">
        <v>32</v>
      </c>
      <c r="K1111" s="9">
        <v>2015</v>
      </c>
      <c r="L1111" s="9" t="s">
        <v>34</v>
      </c>
      <c r="Q1111" s="9">
        <v>2000</v>
      </c>
      <c r="T1111" s="9" t="s">
        <v>269</v>
      </c>
      <c r="U1111" s="9" t="s">
        <v>269</v>
      </c>
      <c r="V1111" s="9" t="s">
        <v>269</v>
      </c>
      <c r="W1111" s="9" t="s">
        <v>269</v>
      </c>
      <c r="X1111" s="9" t="s">
        <v>517</v>
      </c>
    </row>
    <row r="1112" spans="1:24" ht="17.25" customHeight="1" x14ac:dyDescent="0.2">
      <c r="A1112" s="9">
        <v>424875</v>
      </c>
      <c r="B1112" s="9" t="s">
        <v>5056</v>
      </c>
      <c r="C1112" s="9" t="s">
        <v>693</v>
      </c>
      <c r="D1112" s="9" t="s">
        <v>597</v>
      </c>
      <c r="E1112" s="9" t="s">
        <v>93</v>
      </c>
      <c r="F1112" s="188">
        <v>28176</v>
      </c>
      <c r="G1112" s="9" t="s">
        <v>34</v>
      </c>
      <c r="H1112" s="9" t="s">
        <v>31</v>
      </c>
      <c r="I1112" s="9" t="s">
        <v>157</v>
      </c>
      <c r="J1112" s="9" t="s">
        <v>29</v>
      </c>
      <c r="K1112" s="9">
        <v>1996</v>
      </c>
      <c r="L1112" s="9" t="s">
        <v>268</v>
      </c>
      <c r="Q1112" s="9">
        <v>2000</v>
      </c>
      <c r="T1112" s="9" t="s">
        <v>269</v>
      </c>
      <c r="U1112" s="9" t="s">
        <v>269</v>
      </c>
      <c r="V1112" s="9" t="s">
        <v>269</v>
      </c>
      <c r="W1112" s="9" t="s">
        <v>269</v>
      </c>
    </row>
    <row r="1113" spans="1:24" ht="17.25" customHeight="1" x14ac:dyDescent="0.2">
      <c r="A1113" s="9">
        <v>424750</v>
      </c>
      <c r="B1113" s="9" t="s">
        <v>5057</v>
      </c>
      <c r="C1113" s="9" t="s">
        <v>462</v>
      </c>
      <c r="D1113" s="9" t="s">
        <v>500</v>
      </c>
      <c r="E1113" s="9" t="s">
        <v>93</v>
      </c>
      <c r="F1113" s="188">
        <v>29330</v>
      </c>
      <c r="G1113" s="9" t="s">
        <v>34</v>
      </c>
      <c r="H1113" s="9" t="s">
        <v>31</v>
      </c>
      <c r="I1113" s="9" t="s">
        <v>157</v>
      </c>
      <c r="K1113" s="9">
        <v>1998</v>
      </c>
      <c r="L1113" s="9" t="s">
        <v>34</v>
      </c>
      <c r="Q1113" s="9">
        <v>2000</v>
      </c>
      <c r="T1113" s="9" t="s">
        <v>269</v>
      </c>
      <c r="U1113" s="9" t="s">
        <v>269</v>
      </c>
      <c r="V1113" s="9" t="s">
        <v>269</v>
      </c>
      <c r="W1113" s="9" t="s">
        <v>269</v>
      </c>
    </row>
    <row r="1114" spans="1:24" ht="17.25" customHeight="1" x14ac:dyDescent="0.2">
      <c r="A1114" s="9">
        <v>425014</v>
      </c>
      <c r="B1114" s="9" t="s">
        <v>5058</v>
      </c>
      <c r="C1114" s="9" t="s">
        <v>5059</v>
      </c>
      <c r="D1114" s="9" t="s">
        <v>337</v>
      </c>
      <c r="E1114" s="9" t="s">
        <v>93</v>
      </c>
      <c r="F1114" s="188">
        <v>31071</v>
      </c>
      <c r="G1114" s="9" t="s">
        <v>273</v>
      </c>
      <c r="H1114" s="9" t="s">
        <v>31</v>
      </c>
      <c r="I1114" s="9" t="s">
        <v>157</v>
      </c>
      <c r="J1114" s="9" t="s">
        <v>29</v>
      </c>
      <c r="K1114" s="9">
        <v>2003</v>
      </c>
      <c r="L1114" s="9" t="s">
        <v>89</v>
      </c>
      <c r="Q1114" s="9">
        <v>2000</v>
      </c>
      <c r="T1114" s="9" t="s">
        <v>269</v>
      </c>
      <c r="U1114" s="9" t="s">
        <v>269</v>
      </c>
      <c r="V1114" s="9" t="s">
        <v>269</v>
      </c>
      <c r="W1114" s="9" t="s">
        <v>269</v>
      </c>
    </row>
    <row r="1115" spans="1:24" ht="17.25" customHeight="1" x14ac:dyDescent="0.2">
      <c r="A1115" s="9">
        <v>423935</v>
      </c>
      <c r="B1115" s="9" t="s">
        <v>5060</v>
      </c>
      <c r="C1115" s="9" t="s">
        <v>641</v>
      </c>
      <c r="D1115" s="9" t="s">
        <v>5061</v>
      </c>
      <c r="E1115" s="9" t="s">
        <v>93</v>
      </c>
      <c r="F1115" s="188">
        <v>31778</v>
      </c>
      <c r="G1115" s="9" t="s">
        <v>34</v>
      </c>
      <c r="H1115" s="9" t="s">
        <v>31</v>
      </c>
      <c r="I1115" s="9" t="s">
        <v>157</v>
      </c>
      <c r="J1115" s="9" t="s">
        <v>32</v>
      </c>
      <c r="K1115" s="9">
        <v>2004</v>
      </c>
      <c r="L1115" s="9" t="s">
        <v>34</v>
      </c>
      <c r="Q1115" s="9">
        <v>2000</v>
      </c>
      <c r="T1115" s="9" t="s">
        <v>269</v>
      </c>
      <c r="U1115" s="9" t="s">
        <v>269</v>
      </c>
      <c r="V1115" s="9" t="s">
        <v>269</v>
      </c>
      <c r="W1115" s="9" t="s">
        <v>269</v>
      </c>
    </row>
    <row r="1116" spans="1:24" ht="17.25" customHeight="1" x14ac:dyDescent="0.2">
      <c r="A1116" s="9">
        <v>423936</v>
      </c>
      <c r="B1116" s="9" t="s">
        <v>5062</v>
      </c>
      <c r="C1116" s="9" t="s">
        <v>278</v>
      </c>
      <c r="D1116" s="9" t="s">
        <v>279</v>
      </c>
      <c r="E1116" s="9" t="s">
        <v>93</v>
      </c>
      <c r="F1116" s="188">
        <v>32332</v>
      </c>
      <c r="G1116" s="9" t="s">
        <v>34</v>
      </c>
      <c r="H1116" s="9" t="s">
        <v>31</v>
      </c>
      <c r="I1116" s="9" t="s">
        <v>157</v>
      </c>
      <c r="J1116" s="9" t="s">
        <v>29</v>
      </c>
      <c r="K1116" s="9">
        <v>2007</v>
      </c>
      <c r="L1116" s="9" t="s">
        <v>34</v>
      </c>
      <c r="Q1116" s="9">
        <v>2000</v>
      </c>
      <c r="T1116" s="9" t="s">
        <v>269</v>
      </c>
      <c r="U1116" s="9" t="s">
        <v>269</v>
      </c>
      <c r="V1116" s="9" t="s">
        <v>269</v>
      </c>
      <c r="W1116" s="9" t="s">
        <v>269</v>
      </c>
    </row>
    <row r="1117" spans="1:24" ht="17.25" customHeight="1" x14ac:dyDescent="0.2">
      <c r="A1117" s="9">
        <v>423355</v>
      </c>
      <c r="B1117" s="9" t="s">
        <v>5063</v>
      </c>
      <c r="C1117" s="9" t="s">
        <v>382</v>
      </c>
      <c r="D1117" s="9" t="s">
        <v>5064</v>
      </c>
      <c r="E1117" s="9" t="s">
        <v>93</v>
      </c>
      <c r="F1117" s="188">
        <v>32502</v>
      </c>
      <c r="G1117" s="9" t="s">
        <v>86</v>
      </c>
      <c r="H1117" s="9" t="s">
        <v>31</v>
      </c>
      <c r="I1117" s="9" t="s">
        <v>157</v>
      </c>
      <c r="J1117" s="9" t="s">
        <v>32</v>
      </c>
      <c r="K1117" s="9">
        <v>2006</v>
      </c>
      <c r="L1117" s="9" t="s">
        <v>86</v>
      </c>
      <c r="Q1117" s="9">
        <v>2000</v>
      </c>
      <c r="T1117" s="9" t="s">
        <v>269</v>
      </c>
      <c r="U1117" s="9" t="s">
        <v>269</v>
      </c>
      <c r="V1117" s="9" t="s">
        <v>269</v>
      </c>
      <c r="W1117" s="9" t="s">
        <v>269</v>
      </c>
    </row>
    <row r="1118" spans="1:24" ht="17.25" customHeight="1" x14ac:dyDescent="0.2">
      <c r="A1118" s="9">
        <v>425356</v>
      </c>
      <c r="B1118" s="9" t="s">
        <v>5065</v>
      </c>
      <c r="C1118" s="9" t="s">
        <v>984</v>
      </c>
      <c r="D1118" s="9" t="s">
        <v>814</v>
      </c>
      <c r="E1118" s="9" t="s">
        <v>93</v>
      </c>
      <c r="F1118" s="188">
        <v>33095</v>
      </c>
      <c r="G1118" s="9" t="s">
        <v>708</v>
      </c>
      <c r="H1118" s="9" t="s">
        <v>35</v>
      </c>
      <c r="I1118" s="9" t="s">
        <v>157</v>
      </c>
      <c r="J1118" s="9" t="s">
        <v>29</v>
      </c>
      <c r="K1118" s="9">
        <v>2008</v>
      </c>
      <c r="L1118" s="9" t="s">
        <v>34</v>
      </c>
      <c r="Q1118" s="9">
        <v>2000</v>
      </c>
      <c r="T1118" s="9" t="s">
        <v>269</v>
      </c>
      <c r="U1118" s="9" t="s">
        <v>269</v>
      </c>
      <c r="V1118" s="9" t="s">
        <v>269</v>
      </c>
      <c r="W1118" s="9" t="s">
        <v>269</v>
      </c>
    </row>
    <row r="1119" spans="1:24" ht="17.25" customHeight="1" x14ac:dyDescent="0.2">
      <c r="A1119" s="9">
        <v>424163</v>
      </c>
      <c r="B1119" s="9" t="s">
        <v>5066</v>
      </c>
      <c r="C1119" s="9" t="s">
        <v>330</v>
      </c>
      <c r="D1119" s="9" t="s">
        <v>5067</v>
      </c>
      <c r="E1119" s="9" t="s">
        <v>93</v>
      </c>
      <c r="F1119" s="188">
        <v>33999</v>
      </c>
      <c r="G1119" s="9" t="s">
        <v>34</v>
      </c>
      <c r="H1119" s="9" t="s">
        <v>31</v>
      </c>
      <c r="I1119" s="9" t="s">
        <v>157</v>
      </c>
      <c r="J1119" s="9" t="s">
        <v>32</v>
      </c>
      <c r="K1119" s="9">
        <v>2011</v>
      </c>
      <c r="L1119" s="9" t="s">
        <v>46</v>
      </c>
      <c r="Q1119" s="9">
        <v>2000</v>
      </c>
      <c r="T1119" s="9" t="s">
        <v>269</v>
      </c>
      <c r="U1119" s="9" t="s">
        <v>269</v>
      </c>
      <c r="V1119" s="9" t="s">
        <v>269</v>
      </c>
      <c r="W1119" s="9" t="s">
        <v>269</v>
      </c>
    </row>
    <row r="1120" spans="1:24" ht="17.25" customHeight="1" x14ac:dyDescent="0.2">
      <c r="A1120" s="9">
        <v>425543</v>
      </c>
      <c r="B1120" s="9" t="s">
        <v>5068</v>
      </c>
      <c r="C1120" s="9" t="s">
        <v>348</v>
      </c>
      <c r="D1120" s="9" t="s">
        <v>666</v>
      </c>
      <c r="E1120" s="9" t="s">
        <v>93</v>
      </c>
      <c r="F1120" s="188">
        <v>34616</v>
      </c>
      <c r="G1120" s="9" t="s">
        <v>34</v>
      </c>
      <c r="H1120" s="9" t="s">
        <v>31</v>
      </c>
      <c r="I1120" s="9" t="s">
        <v>157</v>
      </c>
      <c r="J1120" s="9" t="s">
        <v>29</v>
      </c>
      <c r="K1120" s="9">
        <v>2012</v>
      </c>
      <c r="L1120" s="9" t="s">
        <v>46</v>
      </c>
      <c r="Q1120" s="9">
        <v>2000</v>
      </c>
      <c r="T1120" s="9" t="s">
        <v>269</v>
      </c>
      <c r="U1120" s="9" t="s">
        <v>269</v>
      </c>
      <c r="V1120" s="9" t="s">
        <v>269</v>
      </c>
      <c r="W1120" s="9" t="s">
        <v>269</v>
      </c>
    </row>
    <row r="1121" spans="1:23" ht="17.25" customHeight="1" x14ac:dyDescent="0.2">
      <c r="A1121" s="9">
        <v>421239</v>
      </c>
      <c r="B1121" s="9" t="s">
        <v>5069</v>
      </c>
      <c r="C1121" s="9" t="s">
        <v>684</v>
      </c>
      <c r="D1121" s="9" t="s">
        <v>918</v>
      </c>
      <c r="E1121" s="9" t="s">
        <v>93</v>
      </c>
      <c r="F1121" s="188">
        <v>34701</v>
      </c>
      <c r="G1121" s="9" t="s">
        <v>34</v>
      </c>
      <c r="H1121" s="9" t="s">
        <v>31</v>
      </c>
      <c r="I1121" s="9" t="s">
        <v>157</v>
      </c>
      <c r="J1121" s="9" t="s">
        <v>29</v>
      </c>
      <c r="K1121" s="9">
        <v>2012</v>
      </c>
      <c r="L1121" s="9" t="s">
        <v>46</v>
      </c>
      <c r="Q1121" s="9">
        <v>2000</v>
      </c>
      <c r="T1121" s="9" t="s">
        <v>269</v>
      </c>
      <c r="U1121" s="9" t="s">
        <v>269</v>
      </c>
      <c r="V1121" s="9" t="s">
        <v>269</v>
      </c>
      <c r="W1121" s="9" t="s">
        <v>269</v>
      </c>
    </row>
    <row r="1122" spans="1:23" ht="17.25" customHeight="1" x14ac:dyDescent="0.2">
      <c r="A1122" s="9">
        <v>425646</v>
      </c>
      <c r="B1122" s="9" t="s">
        <v>5070</v>
      </c>
      <c r="C1122" s="9" t="s">
        <v>278</v>
      </c>
      <c r="D1122" s="9" t="s">
        <v>461</v>
      </c>
      <c r="E1122" s="9" t="s">
        <v>93</v>
      </c>
      <c r="F1122" s="188">
        <v>34783</v>
      </c>
      <c r="G1122" s="9" t="s">
        <v>34</v>
      </c>
      <c r="H1122" s="9" t="s">
        <v>31</v>
      </c>
      <c r="I1122" s="9" t="s">
        <v>157</v>
      </c>
      <c r="J1122" s="9" t="s">
        <v>32</v>
      </c>
      <c r="K1122" s="9">
        <v>2015</v>
      </c>
      <c r="L1122" s="9" t="s">
        <v>268</v>
      </c>
      <c r="Q1122" s="9">
        <v>2000</v>
      </c>
      <c r="T1122" s="9" t="s">
        <v>269</v>
      </c>
      <c r="U1122" s="9" t="s">
        <v>269</v>
      </c>
      <c r="V1122" s="9" t="s">
        <v>269</v>
      </c>
      <c r="W1122" s="9" t="s">
        <v>269</v>
      </c>
    </row>
    <row r="1123" spans="1:23" ht="17.25" customHeight="1" x14ac:dyDescent="0.2">
      <c r="A1123" s="9">
        <v>420283</v>
      </c>
      <c r="B1123" s="9" t="s">
        <v>5071</v>
      </c>
      <c r="C1123" s="9" t="s">
        <v>285</v>
      </c>
      <c r="D1123" s="9" t="s">
        <v>2435</v>
      </c>
      <c r="E1123" s="9" t="s">
        <v>93</v>
      </c>
      <c r="F1123" s="188">
        <v>34851</v>
      </c>
      <c r="G1123" s="9" t="s">
        <v>5072</v>
      </c>
      <c r="H1123" s="9" t="s">
        <v>31</v>
      </c>
      <c r="I1123" s="9" t="s">
        <v>157</v>
      </c>
      <c r="J1123" s="9" t="s">
        <v>32</v>
      </c>
      <c r="K1123" s="9">
        <v>2013</v>
      </c>
      <c r="L1123" s="9" t="s">
        <v>46</v>
      </c>
      <c r="Q1123" s="9">
        <v>2000</v>
      </c>
      <c r="T1123" s="9" t="s">
        <v>269</v>
      </c>
      <c r="U1123" s="9" t="s">
        <v>269</v>
      </c>
      <c r="V1123" s="9" t="s">
        <v>269</v>
      </c>
      <c r="W1123" s="9" t="s">
        <v>269</v>
      </c>
    </row>
    <row r="1124" spans="1:23" ht="17.25" customHeight="1" x14ac:dyDescent="0.2">
      <c r="A1124" s="9">
        <v>424002</v>
      </c>
      <c r="B1124" s="9" t="s">
        <v>5073</v>
      </c>
      <c r="C1124" s="9" t="s">
        <v>671</v>
      </c>
      <c r="D1124" s="9" t="s">
        <v>612</v>
      </c>
      <c r="E1124" s="9" t="s">
        <v>93</v>
      </c>
      <c r="F1124" s="188">
        <v>35065</v>
      </c>
      <c r="G1124" s="9" t="s">
        <v>80</v>
      </c>
      <c r="H1124" s="9" t="s">
        <v>31</v>
      </c>
      <c r="I1124" s="9" t="s">
        <v>157</v>
      </c>
      <c r="J1124" s="9" t="s">
        <v>29</v>
      </c>
      <c r="K1124" s="9">
        <v>2013</v>
      </c>
      <c r="L1124" s="9" t="s">
        <v>74</v>
      </c>
      <c r="Q1124" s="9">
        <v>2000</v>
      </c>
      <c r="T1124" s="9" t="s">
        <v>269</v>
      </c>
      <c r="U1124" s="9" t="s">
        <v>269</v>
      </c>
      <c r="V1124" s="9" t="s">
        <v>269</v>
      </c>
      <c r="W1124" s="9" t="s">
        <v>269</v>
      </c>
    </row>
    <row r="1125" spans="1:23" ht="17.25" customHeight="1" x14ac:dyDescent="0.2">
      <c r="A1125" s="9">
        <v>425726</v>
      </c>
      <c r="B1125" s="9" t="s">
        <v>5074</v>
      </c>
      <c r="C1125" s="9" t="s">
        <v>313</v>
      </c>
      <c r="D1125" s="9" t="s">
        <v>571</v>
      </c>
      <c r="E1125" s="9" t="s">
        <v>93</v>
      </c>
      <c r="F1125" s="188">
        <v>35480</v>
      </c>
      <c r="G1125" s="9" t="s">
        <v>5075</v>
      </c>
      <c r="H1125" s="9" t="s">
        <v>31</v>
      </c>
      <c r="I1125" s="9" t="s">
        <v>157</v>
      </c>
      <c r="J1125" s="9" t="s">
        <v>29</v>
      </c>
      <c r="K1125" s="9">
        <v>2015</v>
      </c>
      <c r="L1125" s="9" t="s">
        <v>381</v>
      </c>
      <c r="Q1125" s="9">
        <v>2000</v>
      </c>
      <c r="T1125" s="9" t="s">
        <v>269</v>
      </c>
      <c r="U1125" s="9" t="s">
        <v>269</v>
      </c>
      <c r="V1125" s="9" t="s">
        <v>269</v>
      </c>
      <c r="W1125" s="9" t="s">
        <v>269</v>
      </c>
    </row>
    <row r="1126" spans="1:23" ht="17.25" customHeight="1" x14ac:dyDescent="0.2">
      <c r="A1126" s="9">
        <v>424125</v>
      </c>
      <c r="B1126" s="9" t="s">
        <v>5076</v>
      </c>
      <c r="C1126" s="9" t="s">
        <v>285</v>
      </c>
      <c r="D1126" s="9" t="s">
        <v>475</v>
      </c>
      <c r="E1126" s="9" t="s">
        <v>93</v>
      </c>
      <c r="F1126" s="188">
        <v>35570</v>
      </c>
      <c r="G1126" s="9" t="s">
        <v>34</v>
      </c>
      <c r="H1126" s="9" t="s">
        <v>31</v>
      </c>
      <c r="I1126" s="9" t="s">
        <v>157</v>
      </c>
      <c r="J1126" s="9" t="s">
        <v>29</v>
      </c>
      <c r="K1126" s="9">
        <v>2015</v>
      </c>
      <c r="L1126" s="9" t="s">
        <v>34</v>
      </c>
      <c r="Q1126" s="9">
        <v>2000</v>
      </c>
      <c r="T1126" s="9" t="s">
        <v>269</v>
      </c>
      <c r="U1126" s="9" t="s">
        <v>269</v>
      </c>
      <c r="V1126" s="9" t="s">
        <v>269</v>
      </c>
      <c r="W1126" s="9" t="s">
        <v>269</v>
      </c>
    </row>
    <row r="1127" spans="1:23" ht="17.25" customHeight="1" x14ac:dyDescent="0.2">
      <c r="A1127" s="9">
        <v>424825</v>
      </c>
      <c r="B1127" s="9" t="s">
        <v>5077</v>
      </c>
      <c r="C1127" s="9" t="s">
        <v>303</v>
      </c>
      <c r="D1127" s="9" t="s">
        <v>843</v>
      </c>
      <c r="E1127" s="9" t="s">
        <v>93</v>
      </c>
      <c r="F1127" s="188">
        <v>35990</v>
      </c>
      <c r="G1127" s="9" t="s">
        <v>34</v>
      </c>
      <c r="H1127" s="9" t="s">
        <v>31</v>
      </c>
      <c r="I1127" s="9" t="s">
        <v>157</v>
      </c>
      <c r="J1127" s="9" t="s">
        <v>29</v>
      </c>
      <c r="K1127" s="9">
        <v>2016</v>
      </c>
      <c r="L1127" s="9" t="s">
        <v>34</v>
      </c>
      <c r="Q1127" s="9">
        <v>2000</v>
      </c>
      <c r="T1127" s="9" t="s">
        <v>269</v>
      </c>
      <c r="U1127" s="9" t="s">
        <v>269</v>
      </c>
      <c r="V1127" s="9" t="s">
        <v>269</v>
      </c>
      <c r="W1127" s="9" t="s">
        <v>269</v>
      </c>
    </row>
    <row r="1128" spans="1:23" ht="17.25" customHeight="1" x14ac:dyDescent="0.2">
      <c r="A1128" s="9">
        <v>420849</v>
      </c>
      <c r="B1128" s="9" t="s">
        <v>5078</v>
      </c>
      <c r="C1128" s="9" t="s">
        <v>985</v>
      </c>
      <c r="D1128" s="9" t="s">
        <v>567</v>
      </c>
      <c r="E1128" s="9" t="s">
        <v>93</v>
      </c>
      <c r="F1128" s="188">
        <v>36021</v>
      </c>
      <c r="G1128" s="9" t="s">
        <v>34</v>
      </c>
      <c r="H1128" s="9" t="s">
        <v>31</v>
      </c>
      <c r="I1128" s="9" t="s">
        <v>157</v>
      </c>
      <c r="J1128" s="9" t="s">
        <v>32</v>
      </c>
      <c r="K1128" s="9">
        <v>2017</v>
      </c>
      <c r="L1128" s="9" t="s">
        <v>34</v>
      </c>
      <c r="Q1128" s="9">
        <v>2000</v>
      </c>
      <c r="T1128" s="9" t="s">
        <v>269</v>
      </c>
      <c r="U1128" s="9" t="s">
        <v>269</v>
      </c>
      <c r="V1128" s="9" t="s">
        <v>269</v>
      </c>
      <c r="W1128" s="9" t="s">
        <v>269</v>
      </c>
    </row>
    <row r="1129" spans="1:23" ht="17.25" customHeight="1" x14ac:dyDescent="0.2">
      <c r="A1129" s="9">
        <v>423071</v>
      </c>
      <c r="B1129" s="9" t="s">
        <v>5079</v>
      </c>
      <c r="C1129" s="9" t="s">
        <v>552</v>
      </c>
      <c r="D1129" s="9" t="s">
        <v>5080</v>
      </c>
      <c r="E1129" s="9" t="s">
        <v>93</v>
      </c>
      <c r="F1129" s="188">
        <v>36161</v>
      </c>
      <c r="G1129" s="9" t="s">
        <v>338</v>
      </c>
      <c r="H1129" s="9" t="s">
        <v>31</v>
      </c>
      <c r="I1129" s="9" t="s">
        <v>157</v>
      </c>
      <c r="J1129" s="9" t="s">
        <v>32</v>
      </c>
      <c r="K1129" s="9">
        <v>2017</v>
      </c>
      <c r="L1129" s="9" t="s">
        <v>46</v>
      </c>
      <c r="Q1129" s="9">
        <v>2000</v>
      </c>
      <c r="T1129" s="9" t="s">
        <v>269</v>
      </c>
      <c r="U1129" s="9" t="s">
        <v>269</v>
      </c>
      <c r="V1129" s="9" t="s">
        <v>269</v>
      </c>
      <c r="W1129" s="9" t="s">
        <v>269</v>
      </c>
    </row>
    <row r="1130" spans="1:23" ht="17.25" customHeight="1" x14ac:dyDescent="0.2">
      <c r="A1130" s="9">
        <v>424237</v>
      </c>
      <c r="B1130" s="9" t="s">
        <v>5081</v>
      </c>
      <c r="C1130" s="9" t="s">
        <v>576</v>
      </c>
      <c r="D1130" s="9" t="s">
        <v>370</v>
      </c>
      <c r="E1130" s="9" t="s">
        <v>93</v>
      </c>
      <c r="F1130" s="188">
        <v>36397</v>
      </c>
      <c r="G1130" s="9" t="s">
        <v>414</v>
      </c>
      <c r="H1130" s="9" t="s">
        <v>31</v>
      </c>
      <c r="I1130" s="9" t="s">
        <v>157</v>
      </c>
      <c r="J1130" s="9" t="s">
        <v>29</v>
      </c>
      <c r="K1130" s="9">
        <v>2017</v>
      </c>
      <c r="L1130" s="9" t="s">
        <v>34</v>
      </c>
      <c r="Q1130" s="9">
        <v>2000</v>
      </c>
      <c r="T1130" s="9" t="s">
        <v>269</v>
      </c>
      <c r="U1130" s="9" t="s">
        <v>269</v>
      </c>
      <c r="V1130" s="9" t="s">
        <v>269</v>
      </c>
      <c r="W1130" s="9" t="s">
        <v>269</v>
      </c>
    </row>
    <row r="1131" spans="1:23" ht="17.25" customHeight="1" x14ac:dyDescent="0.2">
      <c r="A1131" s="9">
        <v>424513</v>
      </c>
      <c r="B1131" s="9" t="s">
        <v>5082</v>
      </c>
      <c r="C1131" s="9" t="s">
        <v>559</v>
      </c>
      <c r="D1131" s="9" t="s">
        <v>286</v>
      </c>
      <c r="E1131" s="9" t="s">
        <v>92</v>
      </c>
      <c r="F1131" s="188">
        <v>33239</v>
      </c>
      <c r="G1131" s="9" t="s">
        <v>34</v>
      </c>
      <c r="H1131" s="9" t="s">
        <v>31</v>
      </c>
      <c r="I1131" s="9" t="s">
        <v>157</v>
      </c>
      <c r="J1131" s="9" t="s">
        <v>32</v>
      </c>
      <c r="K1131" s="9">
        <v>2010</v>
      </c>
      <c r="L1131" s="9" t="s">
        <v>34</v>
      </c>
      <c r="Q1131" s="9">
        <v>2000</v>
      </c>
      <c r="T1131" s="9" t="s">
        <v>269</v>
      </c>
      <c r="U1131" s="9" t="s">
        <v>269</v>
      </c>
      <c r="V1131" s="9" t="s">
        <v>269</v>
      </c>
      <c r="W1131" s="9" t="s">
        <v>269</v>
      </c>
    </row>
    <row r="1132" spans="1:23" ht="17.25" customHeight="1" x14ac:dyDescent="0.2">
      <c r="A1132" s="9">
        <v>416400</v>
      </c>
      <c r="B1132" s="9" t="s">
        <v>5083</v>
      </c>
      <c r="C1132" s="9" t="s">
        <v>5084</v>
      </c>
      <c r="D1132" s="9" t="s">
        <v>376</v>
      </c>
      <c r="E1132" s="9" t="s">
        <v>92</v>
      </c>
      <c r="F1132" s="188">
        <v>34299</v>
      </c>
      <c r="G1132" s="9" t="s">
        <v>34</v>
      </c>
      <c r="H1132" s="9" t="s">
        <v>31</v>
      </c>
      <c r="I1132" s="9" t="s">
        <v>157</v>
      </c>
      <c r="J1132" s="9" t="s">
        <v>32</v>
      </c>
      <c r="K1132" s="9">
        <v>2012</v>
      </c>
      <c r="L1132" s="9" t="s">
        <v>46</v>
      </c>
      <c r="Q1132" s="9">
        <v>2000</v>
      </c>
      <c r="T1132" s="9" t="s">
        <v>269</v>
      </c>
      <c r="U1132" s="9" t="s">
        <v>269</v>
      </c>
      <c r="V1132" s="9" t="s">
        <v>269</v>
      </c>
      <c r="W1132" s="9" t="s">
        <v>269</v>
      </c>
    </row>
    <row r="1133" spans="1:23" ht="17.25" customHeight="1" x14ac:dyDescent="0.2">
      <c r="A1133" s="9">
        <v>416591</v>
      </c>
      <c r="B1133" s="9" t="s">
        <v>5085</v>
      </c>
      <c r="C1133" s="9" t="s">
        <v>403</v>
      </c>
      <c r="D1133" s="9" t="s">
        <v>5086</v>
      </c>
      <c r="E1133" s="9" t="s">
        <v>92</v>
      </c>
      <c r="F1133" s="188">
        <v>34505</v>
      </c>
      <c r="G1133" s="9" t="s">
        <v>695</v>
      </c>
      <c r="H1133" s="9" t="s">
        <v>31</v>
      </c>
      <c r="I1133" s="9" t="s">
        <v>157</v>
      </c>
      <c r="J1133" s="9" t="s">
        <v>32</v>
      </c>
      <c r="K1133" s="9">
        <v>2012</v>
      </c>
      <c r="L1133" s="9" t="s">
        <v>83</v>
      </c>
      <c r="Q1133" s="9">
        <v>2000</v>
      </c>
      <c r="T1133" s="9" t="s">
        <v>269</v>
      </c>
      <c r="U1133" s="9" t="s">
        <v>269</v>
      </c>
      <c r="V1133" s="9" t="s">
        <v>269</v>
      </c>
      <c r="W1133" s="9" t="s">
        <v>269</v>
      </c>
    </row>
    <row r="1134" spans="1:23" ht="17.25" customHeight="1" x14ac:dyDescent="0.2">
      <c r="A1134" s="9">
        <v>420179</v>
      </c>
      <c r="B1134" s="9" t="s">
        <v>5087</v>
      </c>
      <c r="C1134" s="9" t="s">
        <v>5088</v>
      </c>
      <c r="D1134" s="9" t="s">
        <v>631</v>
      </c>
      <c r="E1134" s="9" t="s">
        <v>92</v>
      </c>
      <c r="F1134" s="188">
        <v>34820</v>
      </c>
      <c r="G1134" s="9" t="s">
        <v>34</v>
      </c>
      <c r="H1134" s="9" t="s">
        <v>31</v>
      </c>
      <c r="I1134" s="9" t="s">
        <v>157</v>
      </c>
      <c r="J1134" s="9" t="s">
        <v>32</v>
      </c>
      <c r="K1134" s="9">
        <v>2013</v>
      </c>
      <c r="L1134" s="9" t="s">
        <v>34</v>
      </c>
      <c r="Q1134" s="9">
        <v>2000</v>
      </c>
      <c r="T1134" s="9" t="s">
        <v>269</v>
      </c>
      <c r="U1134" s="9" t="s">
        <v>269</v>
      </c>
      <c r="V1134" s="9" t="s">
        <v>269</v>
      </c>
      <c r="W1134" s="9" t="s">
        <v>269</v>
      </c>
    </row>
    <row r="1135" spans="1:23" ht="17.25" customHeight="1" x14ac:dyDescent="0.2">
      <c r="A1135" s="9">
        <v>420492</v>
      </c>
      <c r="B1135" s="9" t="s">
        <v>5089</v>
      </c>
      <c r="C1135" s="9" t="s">
        <v>801</v>
      </c>
      <c r="D1135" s="9" t="s">
        <v>5090</v>
      </c>
      <c r="E1135" s="9" t="s">
        <v>92</v>
      </c>
      <c r="F1135" s="188">
        <v>34823</v>
      </c>
      <c r="G1135" s="9" t="s">
        <v>34</v>
      </c>
      <c r="H1135" s="9" t="s">
        <v>31</v>
      </c>
      <c r="I1135" s="9" t="s">
        <v>157</v>
      </c>
      <c r="J1135" s="9" t="s">
        <v>32</v>
      </c>
      <c r="K1135" s="9">
        <v>2016</v>
      </c>
      <c r="L1135" s="9" t="s">
        <v>86</v>
      </c>
      <c r="Q1135" s="9">
        <v>2000</v>
      </c>
      <c r="T1135" s="9" t="s">
        <v>269</v>
      </c>
      <c r="U1135" s="9" t="s">
        <v>269</v>
      </c>
      <c r="V1135" s="9" t="s">
        <v>269</v>
      </c>
      <c r="W1135" s="9" t="s">
        <v>269</v>
      </c>
    </row>
    <row r="1136" spans="1:23" ht="17.25" customHeight="1" x14ac:dyDescent="0.2">
      <c r="A1136" s="9">
        <v>421257</v>
      </c>
      <c r="B1136" s="9" t="s">
        <v>5091</v>
      </c>
      <c r="C1136" s="9" t="s">
        <v>278</v>
      </c>
      <c r="D1136" s="9" t="s">
        <v>2415</v>
      </c>
      <c r="E1136" s="9" t="s">
        <v>92</v>
      </c>
      <c r="F1136" s="188">
        <v>34865</v>
      </c>
      <c r="G1136" s="9" t="s">
        <v>34</v>
      </c>
      <c r="H1136" s="9" t="s">
        <v>31</v>
      </c>
      <c r="I1136" s="9" t="s">
        <v>157</v>
      </c>
      <c r="J1136" s="9" t="s">
        <v>32</v>
      </c>
      <c r="K1136" s="9">
        <v>2014</v>
      </c>
      <c r="L1136" s="9" t="s">
        <v>34</v>
      </c>
      <c r="Q1136" s="9">
        <v>2000</v>
      </c>
      <c r="T1136" s="9" t="s">
        <v>269</v>
      </c>
      <c r="U1136" s="9" t="s">
        <v>269</v>
      </c>
      <c r="V1136" s="9" t="s">
        <v>269</v>
      </c>
      <c r="W1136" s="9" t="s">
        <v>269</v>
      </c>
    </row>
    <row r="1137" spans="1:24" ht="17.25" customHeight="1" x14ac:dyDescent="0.2">
      <c r="A1137" s="9">
        <v>424331</v>
      </c>
      <c r="B1137" s="9" t="s">
        <v>5092</v>
      </c>
      <c r="C1137" s="9" t="s">
        <v>285</v>
      </c>
      <c r="D1137" s="9" t="s">
        <v>986</v>
      </c>
      <c r="E1137" s="9" t="s">
        <v>92</v>
      </c>
      <c r="F1137" s="188">
        <v>34968</v>
      </c>
      <c r="G1137" s="9" t="s">
        <v>987</v>
      </c>
      <c r="H1137" s="9" t="s">
        <v>31</v>
      </c>
      <c r="I1137" s="9" t="s">
        <v>157</v>
      </c>
      <c r="J1137" s="9" t="s">
        <v>32</v>
      </c>
      <c r="K1137" s="9">
        <v>2014</v>
      </c>
      <c r="L1137" s="9" t="s">
        <v>46</v>
      </c>
      <c r="Q1137" s="9">
        <v>2000</v>
      </c>
      <c r="T1137" s="9" t="s">
        <v>269</v>
      </c>
      <c r="U1137" s="9" t="s">
        <v>269</v>
      </c>
      <c r="V1137" s="9" t="s">
        <v>269</v>
      </c>
      <c r="W1137" s="9" t="s">
        <v>269</v>
      </c>
    </row>
    <row r="1138" spans="1:24" ht="17.25" customHeight="1" x14ac:dyDescent="0.2">
      <c r="A1138" s="9">
        <v>423331</v>
      </c>
      <c r="B1138" s="9" t="s">
        <v>5093</v>
      </c>
      <c r="C1138" s="9" t="s">
        <v>750</v>
      </c>
      <c r="D1138" s="9" t="s">
        <v>488</v>
      </c>
      <c r="E1138" s="9" t="s">
        <v>92</v>
      </c>
      <c r="F1138" s="188">
        <v>35129</v>
      </c>
      <c r="G1138" s="9" t="s">
        <v>34</v>
      </c>
      <c r="H1138" s="9" t="s">
        <v>31</v>
      </c>
      <c r="I1138" s="9" t="s">
        <v>157</v>
      </c>
      <c r="J1138" s="9" t="s">
        <v>32</v>
      </c>
      <c r="K1138" s="9">
        <v>2015</v>
      </c>
      <c r="L1138" s="9" t="s">
        <v>46</v>
      </c>
      <c r="Q1138" s="9">
        <v>2000</v>
      </c>
      <c r="T1138" s="9" t="s">
        <v>269</v>
      </c>
      <c r="U1138" s="9" t="s">
        <v>269</v>
      </c>
      <c r="V1138" s="9" t="s">
        <v>269</v>
      </c>
      <c r="W1138" s="9" t="s">
        <v>269</v>
      </c>
    </row>
    <row r="1139" spans="1:24" ht="17.25" customHeight="1" x14ac:dyDescent="0.2">
      <c r="A1139" s="9">
        <v>423276</v>
      </c>
      <c r="B1139" s="9" t="s">
        <v>5094</v>
      </c>
      <c r="C1139" s="9" t="s">
        <v>632</v>
      </c>
      <c r="D1139" s="9" t="s">
        <v>5095</v>
      </c>
      <c r="E1139" s="9" t="s">
        <v>92</v>
      </c>
      <c r="F1139" s="188">
        <v>35177</v>
      </c>
      <c r="G1139" s="9" t="s">
        <v>2096</v>
      </c>
      <c r="H1139" s="9" t="s">
        <v>31</v>
      </c>
      <c r="I1139" s="9" t="s">
        <v>157</v>
      </c>
      <c r="J1139" s="9" t="s">
        <v>29</v>
      </c>
      <c r="K1139" s="9">
        <v>2015</v>
      </c>
      <c r="L1139" s="9" t="s">
        <v>86</v>
      </c>
      <c r="Q1139" s="9">
        <v>2000</v>
      </c>
      <c r="T1139" s="9" t="s">
        <v>269</v>
      </c>
      <c r="U1139" s="9" t="s">
        <v>269</v>
      </c>
      <c r="V1139" s="9" t="s">
        <v>269</v>
      </c>
      <c r="W1139" s="9" t="s">
        <v>269</v>
      </c>
    </row>
    <row r="1140" spans="1:24" ht="17.25" customHeight="1" x14ac:dyDescent="0.2">
      <c r="A1140" s="9">
        <v>420036</v>
      </c>
      <c r="B1140" s="9" t="s">
        <v>3675</v>
      </c>
      <c r="C1140" s="9" t="s">
        <v>5096</v>
      </c>
      <c r="D1140" s="9" t="s">
        <v>5097</v>
      </c>
      <c r="E1140" s="9" t="s">
        <v>92</v>
      </c>
      <c r="F1140" s="188">
        <v>35191</v>
      </c>
      <c r="G1140" s="9" t="s">
        <v>817</v>
      </c>
      <c r="H1140" s="9" t="s">
        <v>31</v>
      </c>
      <c r="I1140" s="9" t="s">
        <v>157</v>
      </c>
      <c r="J1140" s="9" t="s">
        <v>32</v>
      </c>
      <c r="K1140" s="9">
        <v>2015</v>
      </c>
      <c r="L1140" s="9" t="s">
        <v>34</v>
      </c>
      <c r="Q1140" s="9">
        <v>2000</v>
      </c>
      <c r="T1140" s="9" t="s">
        <v>269</v>
      </c>
      <c r="U1140" s="9" t="s">
        <v>269</v>
      </c>
      <c r="V1140" s="9" t="s">
        <v>269</v>
      </c>
      <c r="W1140" s="9" t="s">
        <v>269</v>
      </c>
    </row>
    <row r="1141" spans="1:24" ht="17.25" customHeight="1" x14ac:dyDescent="0.2">
      <c r="A1141" s="9">
        <v>421504</v>
      </c>
      <c r="B1141" s="9" t="s">
        <v>5098</v>
      </c>
      <c r="C1141" s="9" t="s">
        <v>784</v>
      </c>
      <c r="D1141" s="9" t="s">
        <v>5099</v>
      </c>
      <c r="E1141" s="9" t="s">
        <v>92</v>
      </c>
      <c r="F1141" s="188">
        <v>35589</v>
      </c>
      <c r="G1141" s="9" t="s">
        <v>583</v>
      </c>
      <c r="H1141" s="9" t="s">
        <v>35</v>
      </c>
      <c r="I1141" s="9" t="s">
        <v>157</v>
      </c>
      <c r="J1141" s="9" t="s">
        <v>32</v>
      </c>
      <c r="K1141" s="9">
        <v>2016</v>
      </c>
      <c r="L1141" s="9" t="s">
        <v>34</v>
      </c>
      <c r="Q1141" s="9">
        <v>2000</v>
      </c>
      <c r="T1141" s="9" t="s">
        <v>269</v>
      </c>
      <c r="U1141" s="9" t="s">
        <v>269</v>
      </c>
      <c r="V1141" s="9" t="s">
        <v>269</v>
      </c>
      <c r="W1141" s="9" t="s">
        <v>269</v>
      </c>
    </row>
    <row r="1142" spans="1:24" ht="17.25" customHeight="1" x14ac:dyDescent="0.2">
      <c r="A1142" s="9">
        <v>420139</v>
      </c>
      <c r="B1142" s="9" t="s">
        <v>5100</v>
      </c>
      <c r="C1142" s="9" t="s">
        <v>857</v>
      </c>
      <c r="D1142" s="9" t="s">
        <v>271</v>
      </c>
      <c r="E1142" s="9" t="s">
        <v>92</v>
      </c>
      <c r="F1142" s="188">
        <v>35710</v>
      </c>
      <c r="G1142" s="9" t="s">
        <v>34</v>
      </c>
      <c r="H1142" s="9" t="s">
        <v>31</v>
      </c>
      <c r="I1142" s="9" t="s">
        <v>157</v>
      </c>
      <c r="J1142" s="9" t="s">
        <v>32</v>
      </c>
      <c r="K1142" s="9">
        <v>2015</v>
      </c>
      <c r="L1142" s="9" t="s">
        <v>34</v>
      </c>
      <c r="Q1142" s="9">
        <v>2000</v>
      </c>
      <c r="T1142" s="9" t="s">
        <v>269</v>
      </c>
      <c r="U1142" s="9" t="s">
        <v>269</v>
      </c>
      <c r="V1142" s="9" t="s">
        <v>269</v>
      </c>
      <c r="W1142" s="9" t="s">
        <v>269</v>
      </c>
    </row>
    <row r="1143" spans="1:24" ht="17.25" customHeight="1" x14ac:dyDescent="0.2">
      <c r="A1143" s="9">
        <v>420723</v>
      </c>
      <c r="B1143" s="9" t="s">
        <v>5101</v>
      </c>
      <c r="C1143" s="9" t="s">
        <v>418</v>
      </c>
      <c r="D1143" s="9" t="s">
        <v>5102</v>
      </c>
      <c r="E1143" s="9" t="s">
        <v>92</v>
      </c>
      <c r="F1143" s="188">
        <v>36161</v>
      </c>
      <c r="G1143" s="9" t="s">
        <v>334</v>
      </c>
      <c r="H1143" s="9" t="s">
        <v>31</v>
      </c>
      <c r="I1143" s="9" t="s">
        <v>157</v>
      </c>
      <c r="J1143" s="9" t="s">
        <v>29</v>
      </c>
      <c r="K1143" s="9">
        <v>2016</v>
      </c>
      <c r="L1143" s="9" t="s">
        <v>34</v>
      </c>
      <c r="Q1143" s="9">
        <v>2000</v>
      </c>
      <c r="T1143" s="9" t="s">
        <v>269</v>
      </c>
      <c r="U1143" s="9" t="s">
        <v>269</v>
      </c>
      <c r="V1143" s="9" t="s">
        <v>269</v>
      </c>
      <c r="W1143" s="9" t="s">
        <v>269</v>
      </c>
    </row>
    <row r="1144" spans="1:24" ht="17.25" customHeight="1" x14ac:dyDescent="0.2">
      <c r="A1144" s="9">
        <v>421514</v>
      </c>
      <c r="B1144" s="9" t="s">
        <v>5103</v>
      </c>
      <c r="C1144" s="9" t="s">
        <v>543</v>
      </c>
      <c r="D1144" s="9" t="s">
        <v>5104</v>
      </c>
      <c r="E1144" s="9" t="s">
        <v>92</v>
      </c>
      <c r="F1144" s="188">
        <v>36185</v>
      </c>
      <c r="G1144" s="9" t="s">
        <v>34</v>
      </c>
      <c r="H1144" s="9" t="s">
        <v>31</v>
      </c>
      <c r="I1144" s="9" t="s">
        <v>157</v>
      </c>
      <c r="J1144" s="9" t="s">
        <v>32</v>
      </c>
      <c r="K1144" s="9">
        <v>2016</v>
      </c>
      <c r="L1144" s="9" t="s">
        <v>34</v>
      </c>
      <c r="Q1144" s="9">
        <v>2000</v>
      </c>
      <c r="T1144" s="9" t="s">
        <v>269</v>
      </c>
      <c r="U1144" s="9" t="s">
        <v>269</v>
      </c>
      <c r="V1144" s="9" t="s">
        <v>269</v>
      </c>
      <c r="W1144" s="9" t="s">
        <v>269</v>
      </c>
    </row>
    <row r="1145" spans="1:24" ht="17.25" customHeight="1" x14ac:dyDescent="0.2">
      <c r="A1145" s="9">
        <v>419478</v>
      </c>
      <c r="B1145" s="9" t="s">
        <v>5105</v>
      </c>
      <c r="C1145" s="9" t="s">
        <v>1563</v>
      </c>
      <c r="D1145" s="9" t="s">
        <v>489</v>
      </c>
      <c r="E1145" s="9" t="s">
        <v>93</v>
      </c>
      <c r="F1145" s="188">
        <v>34339</v>
      </c>
      <c r="G1145" s="9" t="s">
        <v>319</v>
      </c>
      <c r="H1145" s="9" t="s">
        <v>31</v>
      </c>
      <c r="I1145" s="9" t="s">
        <v>157</v>
      </c>
      <c r="J1145" s="9" t="s">
        <v>32</v>
      </c>
      <c r="K1145" s="9">
        <v>2009</v>
      </c>
      <c r="L1145" s="9" t="s">
        <v>46</v>
      </c>
      <c r="Q1145" s="9">
        <v>2000</v>
      </c>
      <c r="R1145" s="9" t="s">
        <v>269</v>
      </c>
      <c r="S1145" s="9" t="s">
        <v>269</v>
      </c>
      <c r="U1145" s="9" t="s">
        <v>269</v>
      </c>
      <c r="V1145" s="9" t="s">
        <v>269</v>
      </c>
      <c r="W1145" s="9" t="s">
        <v>269</v>
      </c>
      <c r="X1145" s="9" t="s">
        <v>517</v>
      </c>
    </row>
    <row r="1146" spans="1:24" ht="17.25" customHeight="1" x14ac:dyDescent="0.2">
      <c r="A1146" s="9">
        <v>415322</v>
      </c>
      <c r="B1146" s="9" t="s">
        <v>5106</v>
      </c>
      <c r="C1146" s="9" t="s">
        <v>270</v>
      </c>
      <c r="D1146" s="9" t="s">
        <v>5107</v>
      </c>
      <c r="E1146" s="9" t="s">
        <v>92</v>
      </c>
      <c r="F1146" s="188">
        <v>30371</v>
      </c>
      <c r="G1146" s="9" t="s">
        <v>34</v>
      </c>
      <c r="H1146" s="9" t="s">
        <v>31</v>
      </c>
      <c r="I1146" s="9" t="s">
        <v>157</v>
      </c>
      <c r="Q1146" s="9">
        <v>2000</v>
      </c>
      <c r="R1146" s="9" t="s">
        <v>269</v>
      </c>
      <c r="S1146" s="9" t="s">
        <v>269</v>
      </c>
      <c r="U1146" s="9" t="s">
        <v>269</v>
      </c>
      <c r="V1146" s="9" t="s">
        <v>269</v>
      </c>
      <c r="W1146" s="9" t="s">
        <v>269</v>
      </c>
      <c r="X1146" s="9" t="s">
        <v>517</v>
      </c>
    </row>
    <row r="1147" spans="1:24" ht="17.25" customHeight="1" x14ac:dyDescent="0.2">
      <c r="A1147" s="9">
        <v>422420</v>
      </c>
      <c r="B1147" s="9" t="s">
        <v>5108</v>
      </c>
      <c r="C1147" s="9" t="s">
        <v>285</v>
      </c>
      <c r="D1147" s="9" t="s">
        <v>678</v>
      </c>
      <c r="E1147" s="9" t="s">
        <v>92</v>
      </c>
      <c r="F1147" s="188">
        <v>31138</v>
      </c>
      <c r="G1147" s="9" t="s">
        <v>465</v>
      </c>
      <c r="H1147" s="9" t="s">
        <v>35</v>
      </c>
      <c r="I1147" s="9" t="s">
        <v>157</v>
      </c>
      <c r="J1147" s="9" t="s">
        <v>29</v>
      </c>
      <c r="K1147" s="9">
        <v>2003</v>
      </c>
      <c r="L1147" s="9" t="s">
        <v>34</v>
      </c>
      <c r="Q1147" s="9">
        <v>2000</v>
      </c>
      <c r="R1147" s="9" t="s">
        <v>269</v>
      </c>
      <c r="S1147" s="9" t="s">
        <v>269</v>
      </c>
      <c r="U1147" s="9" t="s">
        <v>269</v>
      </c>
      <c r="V1147" s="9" t="s">
        <v>269</v>
      </c>
      <c r="W1147" s="9" t="s">
        <v>269</v>
      </c>
      <c r="X1147" s="9" t="s">
        <v>517</v>
      </c>
    </row>
    <row r="1148" spans="1:24" ht="17.25" customHeight="1" x14ac:dyDescent="0.2">
      <c r="A1148" s="9">
        <v>404912</v>
      </c>
      <c r="B1148" s="9" t="s">
        <v>5109</v>
      </c>
      <c r="C1148" s="9" t="s">
        <v>472</v>
      </c>
      <c r="D1148" s="9" t="s">
        <v>463</v>
      </c>
      <c r="E1148" s="9" t="s">
        <v>92</v>
      </c>
      <c r="F1148" s="188">
        <v>31243</v>
      </c>
      <c r="G1148" s="9" t="s">
        <v>34</v>
      </c>
      <c r="H1148" s="9" t="s">
        <v>31</v>
      </c>
      <c r="I1148" s="9" t="s">
        <v>157</v>
      </c>
      <c r="Q1148" s="9">
        <v>2000</v>
      </c>
      <c r="R1148" s="9" t="s">
        <v>269</v>
      </c>
      <c r="S1148" s="9" t="s">
        <v>269</v>
      </c>
      <c r="U1148" s="9" t="s">
        <v>269</v>
      </c>
      <c r="V1148" s="9" t="s">
        <v>269</v>
      </c>
      <c r="W1148" s="9" t="s">
        <v>269</v>
      </c>
      <c r="X1148" s="9" t="s">
        <v>517</v>
      </c>
    </row>
    <row r="1149" spans="1:24" ht="17.25" customHeight="1" x14ac:dyDescent="0.2">
      <c r="A1149" s="9">
        <v>420944</v>
      </c>
      <c r="B1149" s="9" t="s">
        <v>5110</v>
      </c>
      <c r="C1149" s="9" t="s">
        <v>341</v>
      </c>
      <c r="D1149" s="9" t="s">
        <v>679</v>
      </c>
      <c r="E1149" s="9" t="s">
        <v>92</v>
      </c>
      <c r="F1149" s="188" t="s">
        <v>5111</v>
      </c>
      <c r="G1149" s="9" t="s">
        <v>43</v>
      </c>
      <c r="H1149" s="9" t="s">
        <v>31</v>
      </c>
      <c r="I1149" s="9" t="s">
        <v>157</v>
      </c>
      <c r="J1149" s="9" t="s">
        <v>29</v>
      </c>
      <c r="K1149" s="9">
        <v>2007</v>
      </c>
      <c r="L1149" s="9" t="s">
        <v>43</v>
      </c>
      <c r="Q1149" s="9">
        <v>2000</v>
      </c>
      <c r="R1149" s="9" t="s">
        <v>269</v>
      </c>
      <c r="S1149" s="9" t="s">
        <v>269</v>
      </c>
      <c r="U1149" s="9" t="s">
        <v>269</v>
      </c>
      <c r="V1149" s="9" t="s">
        <v>269</v>
      </c>
      <c r="W1149" s="9" t="s">
        <v>269</v>
      </c>
      <c r="X1149" s="9" t="s">
        <v>517</v>
      </c>
    </row>
    <row r="1150" spans="1:24" ht="17.25" customHeight="1" x14ac:dyDescent="0.2">
      <c r="A1150" s="9">
        <v>416475</v>
      </c>
      <c r="B1150" s="9" t="s">
        <v>694</v>
      </c>
      <c r="C1150" s="9" t="s">
        <v>695</v>
      </c>
      <c r="D1150" s="9" t="s">
        <v>5112</v>
      </c>
      <c r="E1150" s="9" t="s">
        <v>92</v>
      </c>
      <c r="F1150" s="188">
        <v>34608</v>
      </c>
      <c r="G1150" s="9" t="s">
        <v>268</v>
      </c>
      <c r="H1150" s="9" t="s">
        <v>31</v>
      </c>
      <c r="I1150" s="9" t="s">
        <v>157</v>
      </c>
      <c r="Q1150" s="9">
        <v>2000</v>
      </c>
      <c r="R1150" s="9" t="s">
        <v>269</v>
      </c>
      <c r="S1150" s="9" t="s">
        <v>269</v>
      </c>
      <c r="U1150" s="9" t="s">
        <v>269</v>
      </c>
      <c r="V1150" s="9" t="s">
        <v>269</v>
      </c>
      <c r="W1150" s="9" t="s">
        <v>269</v>
      </c>
    </row>
    <row r="1151" spans="1:24" ht="17.25" customHeight="1" x14ac:dyDescent="0.2">
      <c r="A1151" s="9">
        <v>421179</v>
      </c>
      <c r="B1151" s="9" t="s">
        <v>5113</v>
      </c>
      <c r="C1151" s="9" t="s">
        <v>400</v>
      </c>
      <c r="D1151" s="9" t="s">
        <v>607</v>
      </c>
      <c r="E1151" s="9" t="s">
        <v>92</v>
      </c>
      <c r="F1151" s="188">
        <v>35462</v>
      </c>
      <c r="G1151" s="9" t="s">
        <v>34</v>
      </c>
      <c r="H1151" s="9" t="s">
        <v>31</v>
      </c>
      <c r="I1151" s="9" t="s">
        <v>157</v>
      </c>
      <c r="J1151" s="9" t="s">
        <v>29</v>
      </c>
      <c r="K1151" s="9">
        <v>2014</v>
      </c>
      <c r="L1151" s="9" t="s">
        <v>34</v>
      </c>
      <c r="Q1151" s="9">
        <v>2000</v>
      </c>
      <c r="R1151" s="9" t="s">
        <v>269</v>
      </c>
      <c r="S1151" s="9" t="s">
        <v>269</v>
      </c>
      <c r="U1151" s="9" t="s">
        <v>269</v>
      </c>
      <c r="V1151" s="9" t="s">
        <v>269</v>
      </c>
      <c r="W1151" s="9" t="s">
        <v>269</v>
      </c>
    </row>
    <row r="1152" spans="1:24" ht="17.25" customHeight="1" x14ac:dyDescent="0.2">
      <c r="A1152" s="9">
        <v>416557</v>
      </c>
      <c r="B1152" s="9" t="s">
        <v>5114</v>
      </c>
      <c r="C1152" s="9" t="s">
        <v>658</v>
      </c>
      <c r="D1152" s="9" t="s">
        <v>665</v>
      </c>
      <c r="E1152" s="9" t="s">
        <v>92</v>
      </c>
      <c r="F1152" s="188" t="s">
        <v>696</v>
      </c>
      <c r="G1152" s="9" t="s">
        <v>301</v>
      </c>
      <c r="H1152" s="9" t="s">
        <v>31</v>
      </c>
      <c r="I1152" s="9" t="s">
        <v>157</v>
      </c>
      <c r="J1152" s="9" t="s">
        <v>32</v>
      </c>
      <c r="K1152" s="9">
        <v>2014</v>
      </c>
      <c r="L1152" s="9" t="s">
        <v>46</v>
      </c>
      <c r="Q1152" s="9">
        <v>2000</v>
      </c>
      <c r="R1152" s="9" t="s">
        <v>269</v>
      </c>
      <c r="S1152" s="9" t="s">
        <v>269</v>
      </c>
      <c r="U1152" s="9" t="s">
        <v>269</v>
      </c>
      <c r="V1152" s="9" t="s">
        <v>269</v>
      </c>
      <c r="W1152" s="9" t="s">
        <v>269</v>
      </c>
    </row>
    <row r="1153" spans="1:24" ht="17.25" customHeight="1" x14ac:dyDescent="0.2">
      <c r="A1153" s="9">
        <v>419956</v>
      </c>
      <c r="B1153" s="9" t="s">
        <v>5115</v>
      </c>
      <c r="C1153" s="9" t="s">
        <v>503</v>
      </c>
      <c r="D1153" s="9" t="s">
        <v>271</v>
      </c>
      <c r="E1153" s="9" t="s">
        <v>93</v>
      </c>
      <c r="F1153" s="188">
        <v>33970</v>
      </c>
      <c r="G1153" s="9" t="s">
        <v>34</v>
      </c>
      <c r="H1153" s="9" t="s">
        <v>31</v>
      </c>
      <c r="I1153" s="9" t="s">
        <v>157</v>
      </c>
      <c r="J1153" s="9" t="s">
        <v>32</v>
      </c>
      <c r="K1153" s="9">
        <v>2010</v>
      </c>
      <c r="L1153" s="9" t="s">
        <v>34</v>
      </c>
      <c r="Q1153" s="9">
        <v>2000</v>
      </c>
      <c r="S1153" s="9" t="s">
        <v>269</v>
      </c>
      <c r="U1153" s="9" t="s">
        <v>269</v>
      </c>
      <c r="V1153" s="9" t="s">
        <v>269</v>
      </c>
      <c r="W1153" s="9" t="s">
        <v>269</v>
      </c>
      <c r="X1153" s="9" t="s">
        <v>517</v>
      </c>
    </row>
    <row r="1154" spans="1:24" ht="17.25" customHeight="1" x14ac:dyDescent="0.2">
      <c r="A1154" s="9">
        <v>419537</v>
      </c>
      <c r="B1154" s="9" t="s">
        <v>5116</v>
      </c>
      <c r="C1154" s="9" t="s">
        <v>3800</v>
      </c>
      <c r="D1154" s="9" t="s">
        <v>906</v>
      </c>
      <c r="E1154" s="9" t="s">
        <v>93</v>
      </c>
      <c r="F1154" s="188">
        <v>34700</v>
      </c>
      <c r="G1154" s="9" t="s">
        <v>34</v>
      </c>
      <c r="H1154" s="9" t="s">
        <v>31</v>
      </c>
      <c r="I1154" s="9" t="s">
        <v>157</v>
      </c>
      <c r="J1154" s="9" t="s">
        <v>29</v>
      </c>
      <c r="K1154" s="9">
        <v>2012</v>
      </c>
      <c r="L1154" s="9" t="s">
        <v>34</v>
      </c>
      <c r="Q1154" s="9">
        <v>2000</v>
      </c>
      <c r="S1154" s="9" t="s">
        <v>269</v>
      </c>
      <c r="U1154" s="9" t="s">
        <v>269</v>
      </c>
      <c r="V1154" s="9" t="s">
        <v>269</v>
      </c>
      <c r="W1154" s="9" t="s">
        <v>269</v>
      </c>
      <c r="X1154" s="9" t="s">
        <v>517</v>
      </c>
    </row>
    <row r="1155" spans="1:24" ht="17.25" customHeight="1" x14ac:dyDescent="0.2">
      <c r="A1155" s="9">
        <v>418148</v>
      </c>
      <c r="B1155" s="9" t="s">
        <v>5117</v>
      </c>
      <c r="C1155" s="9" t="s">
        <v>652</v>
      </c>
      <c r="D1155" s="9" t="s">
        <v>310</v>
      </c>
      <c r="E1155" s="9" t="s">
        <v>93</v>
      </c>
      <c r="F1155" s="188">
        <v>35435</v>
      </c>
      <c r="G1155" s="9" t="s">
        <v>538</v>
      </c>
      <c r="H1155" s="9" t="s">
        <v>31</v>
      </c>
      <c r="I1155" s="9" t="s">
        <v>157</v>
      </c>
      <c r="J1155" s="9" t="s">
        <v>32</v>
      </c>
      <c r="K1155" s="9">
        <v>2014</v>
      </c>
      <c r="L1155" s="9" t="s">
        <v>46</v>
      </c>
      <c r="Q1155" s="9">
        <v>2000</v>
      </c>
      <c r="S1155" s="9" t="s">
        <v>269</v>
      </c>
      <c r="U1155" s="9" t="s">
        <v>269</v>
      </c>
      <c r="V1155" s="9" t="s">
        <v>269</v>
      </c>
      <c r="W1155" s="9" t="s">
        <v>269</v>
      </c>
      <c r="X1155" s="9" t="s">
        <v>517</v>
      </c>
    </row>
    <row r="1156" spans="1:24" ht="17.25" customHeight="1" x14ac:dyDescent="0.2">
      <c r="A1156" s="9">
        <v>414766</v>
      </c>
      <c r="B1156" s="9" t="s">
        <v>5118</v>
      </c>
      <c r="C1156" s="9" t="s">
        <v>411</v>
      </c>
      <c r="D1156" s="9" t="s">
        <v>5119</v>
      </c>
      <c r="E1156" s="9" t="s">
        <v>92</v>
      </c>
      <c r="F1156" s="188">
        <v>31522</v>
      </c>
      <c r="G1156" s="9" t="s">
        <v>34</v>
      </c>
      <c r="H1156" s="9" t="s">
        <v>31</v>
      </c>
      <c r="I1156" s="9" t="s">
        <v>157</v>
      </c>
      <c r="J1156" s="9" t="s">
        <v>32</v>
      </c>
      <c r="K1156" s="9">
        <v>2006</v>
      </c>
      <c r="L1156" s="9" t="s">
        <v>34</v>
      </c>
      <c r="Q1156" s="9">
        <v>2000</v>
      </c>
      <c r="S1156" s="9" t="s">
        <v>269</v>
      </c>
      <c r="U1156" s="9" t="s">
        <v>269</v>
      </c>
      <c r="V1156" s="9" t="s">
        <v>269</v>
      </c>
      <c r="W1156" s="9" t="s">
        <v>269</v>
      </c>
      <c r="X1156" s="9" t="s">
        <v>517</v>
      </c>
    </row>
    <row r="1157" spans="1:24" ht="17.25" customHeight="1" x14ac:dyDescent="0.2">
      <c r="A1157" s="9">
        <v>415681</v>
      </c>
      <c r="B1157" s="9" t="s">
        <v>5120</v>
      </c>
      <c r="C1157" s="9" t="s">
        <v>305</v>
      </c>
      <c r="D1157" s="9" t="s">
        <v>537</v>
      </c>
      <c r="E1157" s="9" t="s">
        <v>92</v>
      </c>
      <c r="F1157" s="188">
        <v>32523</v>
      </c>
      <c r="G1157" s="9" t="s">
        <v>34</v>
      </c>
      <c r="H1157" s="9" t="s">
        <v>31</v>
      </c>
      <c r="I1157" s="9" t="s">
        <v>157</v>
      </c>
      <c r="J1157" s="9" t="s">
        <v>32</v>
      </c>
      <c r="K1157" s="9">
        <v>2008</v>
      </c>
      <c r="L1157" s="9" t="s">
        <v>34</v>
      </c>
      <c r="Q1157" s="9">
        <v>2000</v>
      </c>
      <c r="S1157" s="9" t="s">
        <v>269</v>
      </c>
      <c r="U1157" s="9" t="s">
        <v>269</v>
      </c>
      <c r="V1157" s="9" t="s">
        <v>269</v>
      </c>
      <c r="W1157" s="9" t="s">
        <v>269</v>
      </c>
      <c r="X1157" s="9" t="s">
        <v>517</v>
      </c>
    </row>
    <row r="1158" spans="1:24" ht="17.25" customHeight="1" x14ac:dyDescent="0.2">
      <c r="A1158" s="9">
        <v>416497</v>
      </c>
      <c r="B1158" s="9" t="s">
        <v>5121</v>
      </c>
      <c r="C1158" s="9" t="s">
        <v>302</v>
      </c>
      <c r="D1158" s="9" t="s">
        <v>379</v>
      </c>
      <c r="E1158" s="9" t="s">
        <v>92</v>
      </c>
      <c r="F1158" s="188">
        <v>34349</v>
      </c>
      <c r="G1158" s="9" t="s">
        <v>601</v>
      </c>
      <c r="H1158" s="9" t="s">
        <v>31</v>
      </c>
      <c r="I1158" s="9" t="s">
        <v>157</v>
      </c>
      <c r="J1158" s="9" t="s">
        <v>32</v>
      </c>
      <c r="K1158" s="9">
        <v>2011</v>
      </c>
      <c r="L1158" s="9" t="s">
        <v>83</v>
      </c>
      <c r="Q1158" s="9">
        <v>2000</v>
      </c>
      <c r="S1158" s="9" t="s">
        <v>269</v>
      </c>
      <c r="U1158" s="9" t="s">
        <v>269</v>
      </c>
      <c r="V1158" s="9" t="s">
        <v>269</v>
      </c>
      <c r="W1158" s="9" t="s">
        <v>269</v>
      </c>
      <c r="X1158" s="9" t="s">
        <v>517</v>
      </c>
    </row>
    <row r="1159" spans="1:24" ht="17.25" customHeight="1" x14ac:dyDescent="0.2">
      <c r="A1159" s="9">
        <v>423329</v>
      </c>
      <c r="B1159" s="9" t="s">
        <v>5122</v>
      </c>
      <c r="C1159" s="9" t="s">
        <v>327</v>
      </c>
      <c r="D1159" s="9" t="s">
        <v>5123</v>
      </c>
      <c r="E1159" s="9" t="s">
        <v>92</v>
      </c>
      <c r="F1159" s="188">
        <v>34455</v>
      </c>
      <c r="G1159" s="9" t="s">
        <v>34</v>
      </c>
      <c r="H1159" s="9" t="s">
        <v>31</v>
      </c>
      <c r="I1159" s="9" t="s">
        <v>157</v>
      </c>
      <c r="J1159" s="9" t="s">
        <v>32</v>
      </c>
      <c r="K1159" s="9">
        <v>2014</v>
      </c>
      <c r="L1159" s="9" t="s">
        <v>46</v>
      </c>
      <c r="Q1159" s="9">
        <v>2000</v>
      </c>
      <c r="S1159" s="9" t="s">
        <v>269</v>
      </c>
      <c r="U1159" s="9" t="s">
        <v>269</v>
      </c>
      <c r="V1159" s="9" t="s">
        <v>269</v>
      </c>
      <c r="W1159" s="9" t="s">
        <v>269</v>
      </c>
      <c r="X1159" s="9" t="s">
        <v>517</v>
      </c>
    </row>
    <row r="1160" spans="1:24" ht="17.25" customHeight="1" x14ac:dyDescent="0.2">
      <c r="A1160" s="9">
        <v>416881</v>
      </c>
      <c r="B1160" s="9" t="s">
        <v>5124</v>
      </c>
      <c r="C1160" s="9" t="s">
        <v>274</v>
      </c>
      <c r="D1160" s="9" t="s">
        <v>5125</v>
      </c>
      <c r="E1160" s="9" t="s">
        <v>92</v>
      </c>
      <c r="F1160" s="188">
        <v>34700</v>
      </c>
      <c r="G1160" s="9" t="s">
        <v>43</v>
      </c>
      <c r="H1160" s="9" t="s">
        <v>31</v>
      </c>
      <c r="I1160" s="9" t="s">
        <v>157</v>
      </c>
      <c r="J1160" s="9" t="s">
        <v>32</v>
      </c>
      <c r="K1160" s="9">
        <v>2013</v>
      </c>
      <c r="L1160" s="9" t="s">
        <v>43</v>
      </c>
      <c r="Q1160" s="9">
        <v>2000</v>
      </c>
      <c r="S1160" s="9" t="s">
        <v>269</v>
      </c>
      <c r="U1160" s="9" t="s">
        <v>269</v>
      </c>
      <c r="V1160" s="9" t="s">
        <v>269</v>
      </c>
      <c r="W1160" s="9" t="s">
        <v>269</v>
      </c>
      <c r="X1160" s="9" t="s">
        <v>517</v>
      </c>
    </row>
    <row r="1161" spans="1:24" ht="17.25" customHeight="1" x14ac:dyDescent="0.2">
      <c r="A1161" s="9">
        <v>421900</v>
      </c>
      <c r="B1161" s="9" t="s">
        <v>5126</v>
      </c>
      <c r="C1161" s="9" t="s">
        <v>2139</v>
      </c>
      <c r="D1161" s="9" t="s">
        <v>371</v>
      </c>
      <c r="E1161" s="9" t="s">
        <v>92</v>
      </c>
      <c r="F1161" s="188">
        <v>35065</v>
      </c>
      <c r="G1161" s="9" t="s">
        <v>34</v>
      </c>
      <c r="H1161" s="9" t="s">
        <v>35</v>
      </c>
      <c r="I1161" s="9" t="s">
        <v>157</v>
      </c>
      <c r="J1161" s="9" t="s">
        <v>32</v>
      </c>
      <c r="K1161" s="9">
        <v>2014</v>
      </c>
      <c r="L1161" s="9" t="s">
        <v>34</v>
      </c>
      <c r="Q1161" s="9">
        <v>2000</v>
      </c>
      <c r="S1161" s="9" t="s">
        <v>269</v>
      </c>
      <c r="U1161" s="9" t="s">
        <v>269</v>
      </c>
      <c r="V1161" s="9" t="s">
        <v>269</v>
      </c>
      <c r="W1161" s="9" t="s">
        <v>269</v>
      </c>
      <c r="X1161" s="9" t="s">
        <v>517</v>
      </c>
    </row>
    <row r="1162" spans="1:24" ht="17.25" customHeight="1" x14ac:dyDescent="0.2">
      <c r="A1162" s="9">
        <v>422505</v>
      </c>
      <c r="B1162" s="9" t="s">
        <v>5127</v>
      </c>
      <c r="C1162" s="9" t="s">
        <v>285</v>
      </c>
      <c r="D1162" s="9" t="s">
        <v>488</v>
      </c>
      <c r="E1162" s="9" t="s">
        <v>92</v>
      </c>
      <c r="F1162" s="188">
        <v>35065</v>
      </c>
      <c r="G1162" s="9" t="s">
        <v>414</v>
      </c>
      <c r="H1162" s="9" t="s">
        <v>31</v>
      </c>
      <c r="I1162" s="9" t="s">
        <v>157</v>
      </c>
      <c r="J1162" s="9" t="s">
        <v>32</v>
      </c>
      <c r="K1162" s="9">
        <v>2014</v>
      </c>
      <c r="L1162" s="9" t="s">
        <v>46</v>
      </c>
      <c r="Q1162" s="9">
        <v>2000</v>
      </c>
      <c r="S1162" s="9" t="s">
        <v>269</v>
      </c>
      <c r="U1162" s="9" t="s">
        <v>269</v>
      </c>
      <c r="V1162" s="9" t="s">
        <v>269</v>
      </c>
      <c r="W1162" s="9" t="s">
        <v>269</v>
      </c>
      <c r="X1162" s="9" t="s">
        <v>517</v>
      </c>
    </row>
    <row r="1163" spans="1:24" ht="17.25" customHeight="1" x14ac:dyDescent="0.2">
      <c r="A1163" s="9">
        <v>420563</v>
      </c>
      <c r="B1163" s="9" t="s">
        <v>5128</v>
      </c>
      <c r="C1163" s="9" t="s">
        <v>285</v>
      </c>
      <c r="D1163" s="9" t="s">
        <v>5129</v>
      </c>
      <c r="E1163" s="9" t="s">
        <v>92</v>
      </c>
      <c r="F1163" s="188">
        <v>35145</v>
      </c>
      <c r="G1163" s="9" t="s">
        <v>34</v>
      </c>
      <c r="H1163" s="9" t="s">
        <v>31</v>
      </c>
      <c r="I1163" s="9" t="s">
        <v>157</v>
      </c>
      <c r="J1163" s="9" t="s">
        <v>29</v>
      </c>
      <c r="K1163" s="9">
        <v>2015</v>
      </c>
      <c r="L1163" s="9" t="s">
        <v>34</v>
      </c>
      <c r="Q1163" s="9">
        <v>2000</v>
      </c>
      <c r="S1163" s="9" t="s">
        <v>269</v>
      </c>
      <c r="U1163" s="9" t="s">
        <v>269</v>
      </c>
      <c r="V1163" s="9" t="s">
        <v>269</v>
      </c>
      <c r="W1163" s="9" t="s">
        <v>269</v>
      </c>
      <c r="X1163" s="9" t="s">
        <v>517</v>
      </c>
    </row>
    <row r="1164" spans="1:24" ht="17.25" customHeight="1" x14ac:dyDescent="0.2">
      <c r="A1164" s="9">
        <v>418675</v>
      </c>
      <c r="B1164" s="9" t="s">
        <v>5130</v>
      </c>
      <c r="C1164" s="9" t="s">
        <v>736</v>
      </c>
      <c r="D1164" s="9" t="s">
        <v>379</v>
      </c>
      <c r="E1164" s="9" t="s">
        <v>92</v>
      </c>
      <c r="F1164" s="188">
        <v>35206</v>
      </c>
      <c r="G1164" s="9" t="s">
        <v>34</v>
      </c>
      <c r="H1164" s="9" t="s">
        <v>31</v>
      </c>
      <c r="I1164" s="9" t="s">
        <v>157</v>
      </c>
      <c r="J1164" s="9" t="s">
        <v>32</v>
      </c>
      <c r="K1164" s="9">
        <v>2014</v>
      </c>
      <c r="L1164" s="9" t="s">
        <v>34</v>
      </c>
      <c r="Q1164" s="9">
        <v>2000</v>
      </c>
      <c r="S1164" s="9" t="s">
        <v>269</v>
      </c>
      <c r="U1164" s="9" t="s">
        <v>269</v>
      </c>
      <c r="V1164" s="9" t="s">
        <v>269</v>
      </c>
      <c r="W1164" s="9" t="s">
        <v>269</v>
      </c>
      <c r="X1164" s="9" t="s">
        <v>517</v>
      </c>
    </row>
    <row r="1165" spans="1:24" ht="17.25" customHeight="1" x14ac:dyDescent="0.2">
      <c r="A1165" s="9">
        <v>421411</v>
      </c>
      <c r="B1165" s="9" t="s">
        <v>5131</v>
      </c>
      <c r="C1165" s="9" t="s">
        <v>347</v>
      </c>
      <c r="D1165" s="9" t="s">
        <v>760</v>
      </c>
      <c r="E1165" s="9" t="s">
        <v>92</v>
      </c>
      <c r="F1165" s="188">
        <v>35365</v>
      </c>
      <c r="G1165" s="9" t="s">
        <v>907</v>
      </c>
      <c r="H1165" s="9" t="s">
        <v>31</v>
      </c>
      <c r="I1165" s="9" t="s">
        <v>157</v>
      </c>
      <c r="J1165" s="9" t="s">
        <v>32</v>
      </c>
      <c r="K1165" s="9">
        <v>2014</v>
      </c>
      <c r="L1165" s="9" t="s">
        <v>34</v>
      </c>
      <c r="Q1165" s="9">
        <v>2000</v>
      </c>
      <c r="S1165" s="9" t="s">
        <v>269</v>
      </c>
      <c r="U1165" s="9" t="s">
        <v>269</v>
      </c>
      <c r="V1165" s="9" t="s">
        <v>269</v>
      </c>
      <c r="W1165" s="9" t="s">
        <v>269</v>
      </c>
      <c r="X1165" s="9" t="s">
        <v>517</v>
      </c>
    </row>
    <row r="1166" spans="1:24" ht="17.25" customHeight="1" x14ac:dyDescent="0.2">
      <c r="A1166" s="9">
        <v>422564</v>
      </c>
      <c r="B1166" s="9" t="s">
        <v>5132</v>
      </c>
      <c r="C1166" s="9" t="s">
        <v>472</v>
      </c>
      <c r="D1166" s="9" t="s">
        <v>497</v>
      </c>
      <c r="E1166" s="9" t="s">
        <v>92</v>
      </c>
      <c r="F1166" s="188">
        <v>35407</v>
      </c>
      <c r="G1166" s="9" t="s">
        <v>34</v>
      </c>
      <c r="H1166" s="9" t="s">
        <v>31</v>
      </c>
      <c r="I1166" s="9" t="s">
        <v>157</v>
      </c>
      <c r="J1166" s="9" t="s">
        <v>29</v>
      </c>
      <c r="K1166" s="9">
        <v>2014</v>
      </c>
      <c r="L1166" s="9" t="s">
        <v>46</v>
      </c>
      <c r="Q1166" s="9">
        <v>2000</v>
      </c>
      <c r="S1166" s="9" t="s">
        <v>269</v>
      </c>
      <c r="U1166" s="9" t="s">
        <v>269</v>
      </c>
      <c r="V1166" s="9" t="s">
        <v>269</v>
      </c>
      <c r="W1166" s="9" t="s">
        <v>269</v>
      </c>
      <c r="X1166" s="9" t="s">
        <v>517</v>
      </c>
    </row>
    <row r="1167" spans="1:24" ht="17.25" customHeight="1" x14ac:dyDescent="0.2">
      <c r="A1167" s="9">
        <v>420076</v>
      </c>
      <c r="B1167" s="9" t="s">
        <v>5133</v>
      </c>
      <c r="C1167" s="9" t="s">
        <v>908</v>
      </c>
      <c r="D1167" s="9" t="s">
        <v>434</v>
      </c>
      <c r="E1167" s="9" t="s">
        <v>92</v>
      </c>
      <c r="F1167" s="188">
        <v>35625</v>
      </c>
      <c r="G1167" s="9" t="s">
        <v>34</v>
      </c>
      <c r="H1167" s="9" t="s">
        <v>31</v>
      </c>
      <c r="I1167" s="9" t="s">
        <v>157</v>
      </c>
      <c r="J1167" s="9" t="s">
        <v>32</v>
      </c>
      <c r="K1167" s="9">
        <v>2015</v>
      </c>
      <c r="L1167" s="9" t="s">
        <v>34</v>
      </c>
      <c r="Q1167" s="9">
        <v>2000</v>
      </c>
      <c r="S1167" s="9" t="s">
        <v>269</v>
      </c>
      <c r="U1167" s="9" t="s">
        <v>269</v>
      </c>
      <c r="V1167" s="9" t="s">
        <v>269</v>
      </c>
      <c r="W1167" s="9" t="s">
        <v>269</v>
      </c>
      <c r="X1167" s="9" t="s">
        <v>517</v>
      </c>
    </row>
    <row r="1168" spans="1:24" ht="17.25" customHeight="1" x14ac:dyDescent="0.2">
      <c r="A1168" s="9">
        <v>409562</v>
      </c>
      <c r="B1168" s="9" t="s">
        <v>5134</v>
      </c>
      <c r="C1168" s="9" t="s">
        <v>380</v>
      </c>
      <c r="D1168" s="9" t="s">
        <v>954</v>
      </c>
      <c r="E1168" s="9" t="s">
        <v>93</v>
      </c>
      <c r="F1168" s="188">
        <v>27426</v>
      </c>
      <c r="G1168" s="9" t="s">
        <v>5135</v>
      </c>
      <c r="H1168" s="9" t="s">
        <v>31</v>
      </c>
      <c r="I1168" s="9" t="s">
        <v>157</v>
      </c>
      <c r="J1168" s="9" t="s">
        <v>5136</v>
      </c>
      <c r="K1168" s="9">
        <v>1997</v>
      </c>
      <c r="L1168" s="9" t="s">
        <v>46</v>
      </c>
      <c r="Q1168" s="9">
        <v>2000</v>
      </c>
      <c r="S1168" s="9" t="s">
        <v>269</v>
      </c>
      <c r="U1168" s="9" t="s">
        <v>269</v>
      </c>
      <c r="V1168" s="9" t="s">
        <v>269</v>
      </c>
      <c r="W1168" s="9" t="s">
        <v>269</v>
      </c>
      <c r="X1168" s="9" t="s">
        <v>687</v>
      </c>
    </row>
    <row r="1169" spans="1:24" ht="17.25" customHeight="1" x14ac:dyDescent="0.2">
      <c r="A1169" s="9">
        <v>420251</v>
      </c>
      <c r="B1169" s="9" t="s">
        <v>5137</v>
      </c>
      <c r="C1169" s="9" t="s">
        <v>582</v>
      </c>
      <c r="D1169" s="9" t="s">
        <v>349</v>
      </c>
      <c r="E1169" s="9" t="s">
        <v>93</v>
      </c>
      <c r="F1169" s="188">
        <v>29598</v>
      </c>
      <c r="G1169" s="9" t="s">
        <v>34</v>
      </c>
      <c r="H1169" s="9" t="s">
        <v>31</v>
      </c>
      <c r="I1169" s="9" t="s">
        <v>157</v>
      </c>
      <c r="J1169" s="9" t="s">
        <v>29</v>
      </c>
      <c r="K1169" s="9">
        <v>1999</v>
      </c>
      <c r="L1169" s="9" t="s">
        <v>34</v>
      </c>
      <c r="Q1169" s="9">
        <v>2000</v>
      </c>
      <c r="S1169" s="9" t="s">
        <v>269</v>
      </c>
      <c r="U1169" s="9" t="s">
        <v>269</v>
      </c>
      <c r="V1169" s="9" t="s">
        <v>269</v>
      </c>
      <c r="W1169" s="9" t="s">
        <v>269</v>
      </c>
      <c r="X1169" s="9" t="s">
        <v>687</v>
      </c>
    </row>
    <row r="1170" spans="1:24" ht="17.25" customHeight="1" x14ac:dyDescent="0.2">
      <c r="A1170" s="9">
        <v>414398</v>
      </c>
      <c r="B1170" s="9" t="s">
        <v>5138</v>
      </c>
      <c r="C1170" s="9" t="s">
        <v>305</v>
      </c>
      <c r="D1170" s="9" t="s">
        <v>5139</v>
      </c>
      <c r="E1170" s="9" t="s">
        <v>92</v>
      </c>
      <c r="F1170" s="188">
        <v>33970</v>
      </c>
      <c r="G1170" s="9" t="s">
        <v>697</v>
      </c>
      <c r="H1170" s="9" t="s">
        <v>31</v>
      </c>
      <c r="I1170" s="9" t="s">
        <v>157</v>
      </c>
      <c r="Q1170" s="9">
        <v>2000</v>
      </c>
      <c r="S1170" s="9" t="s">
        <v>269</v>
      </c>
      <c r="U1170" s="9" t="s">
        <v>269</v>
      </c>
      <c r="V1170" s="9" t="s">
        <v>269</v>
      </c>
      <c r="W1170" s="9" t="s">
        <v>269</v>
      </c>
      <c r="X1170" s="9" t="s">
        <v>687</v>
      </c>
    </row>
    <row r="1171" spans="1:24" ht="17.25" customHeight="1" x14ac:dyDescent="0.2">
      <c r="A1171" s="9">
        <v>414801</v>
      </c>
      <c r="B1171" s="9" t="s">
        <v>5140</v>
      </c>
      <c r="C1171" s="9" t="s">
        <v>5141</v>
      </c>
      <c r="D1171" s="9" t="s">
        <v>5142</v>
      </c>
      <c r="E1171" s="9" t="s">
        <v>93</v>
      </c>
      <c r="F1171" s="188">
        <v>30467</v>
      </c>
      <c r="G1171" s="9" t="s">
        <v>301</v>
      </c>
      <c r="H1171" s="9" t="s">
        <v>31</v>
      </c>
      <c r="I1171" s="9" t="s">
        <v>157</v>
      </c>
      <c r="J1171" s="9" t="s">
        <v>29</v>
      </c>
      <c r="K1171" s="9">
        <v>2000</v>
      </c>
      <c r="L1171" s="9" t="s">
        <v>34</v>
      </c>
      <c r="Q1171" s="9">
        <v>2000</v>
      </c>
      <c r="S1171" s="9" t="s">
        <v>269</v>
      </c>
      <c r="U1171" s="9" t="s">
        <v>269</v>
      </c>
      <c r="V1171" s="9" t="s">
        <v>269</v>
      </c>
      <c r="W1171" s="9" t="s">
        <v>269</v>
      </c>
    </row>
    <row r="1172" spans="1:24" ht="17.25" customHeight="1" x14ac:dyDescent="0.2">
      <c r="A1172" s="9">
        <v>417938</v>
      </c>
      <c r="B1172" s="9" t="s">
        <v>2451</v>
      </c>
      <c r="C1172" s="9" t="s">
        <v>529</v>
      </c>
      <c r="D1172" s="9" t="s">
        <v>2983</v>
      </c>
      <c r="E1172" s="9" t="s">
        <v>93</v>
      </c>
      <c r="F1172" s="188">
        <v>34063</v>
      </c>
      <c r="G1172" s="9" t="s">
        <v>34</v>
      </c>
      <c r="H1172" s="9" t="s">
        <v>31</v>
      </c>
      <c r="I1172" s="9" t="s">
        <v>157</v>
      </c>
      <c r="J1172" s="9" t="s">
        <v>32</v>
      </c>
      <c r="K1172" s="9">
        <v>2013</v>
      </c>
      <c r="L1172" s="9" t="s">
        <v>34</v>
      </c>
      <c r="Q1172" s="9">
        <v>2000</v>
      </c>
      <c r="S1172" s="9" t="s">
        <v>269</v>
      </c>
      <c r="U1172" s="9" t="s">
        <v>269</v>
      </c>
      <c r="V1172" s="9" t="s">
        <v>269</v>
      </c>
      <c r="W1172" s="9" t="s">
        <v>269</v>
      </c>
    </row>
    <row r="1173" spans="1:24" ht="17.25" customHeight="1" x14ac:dyDescent="0.2">
      <c r="A1173" s="9">
        <v>425386</v>
      </c>
      <c r="B1173" s="9" t="s">
        <v>5143</v>
      </c>
      <c r="C1173" s="9" t="s">
        <v>547</v>
      </c>
      <c r="D1173" s="9" t="s">
        <v>501</v>
      </c>
      <c r="E1173" s="9" t="s">
        <v>93</v>
      </c>
      <c r="F1173" s="188">
        <v>35449</v>
      </c>
      <c r="G1173" s="9" t="s">
        <v>454</v>
      </c>
      <c r="H1173" s="9" t="s">
        <v>31</v>
      </c>
      <c r="I1173" s="9" t="s">
        <v>157</v>
      </c>
      <c r="K1173" s="9">
        <v>2015</v>
      </c>
      <c r="L1173" s="9" t="s">
        <v>34</v>
      </c>
      <c r="Q1173" s="9">
        <v>2000</v>
      </c>
      <c r="S1173" s="9" t="s">
        <v>269</v>
      </c>
      <c r="U1173" s="9" t="s">
        <v>269</v>
      </c>
      <c r="V1173" s="9" t="s">
        <v>269</v>
      </c>
      <c r="W1173" s="9" t="s">
        <v>269</v>
      </c>
    </row>
    <row r="1174" spans="1:24" ht="17.25" customHeight="1" x14ac:dyDescent="0.2">
      <c r="A1174" s="9">
        <v>420503</v>
      </c>
      <c r="B1174" s="9" t="s">
        <v>5144</v>
      </c>
      <c r="C1174" s="9" t="s">
        <v>5145</v>
      </c>
      <c r="D1174" s="9" t="s">
        <v>5146</v>
      </c>
      <c r="E1174" s="9" t="s">
        <v>92</v>
      </c>
      <c r="F1174" s="188">
        <v>31386</v>
      </c>
      <c r="G1174" s="9" t="s">
        <v>3149</v>
      </c>
      <c r="H1174" s="9" t="s">
        <v>31</v>
      </c>
      <c r="I1174" s="9" t="s">
        <v>157</v>
      </c>
      <c r="J1174" s="9" t="s">
        <v>32</v>
      </c>
      <c r="K1174" s="9">
        <v>2004</v>
      </c>
      <c r="L1174" s="9" t="s">
        <v>46</v>
      </c>
      <c r="Q1174" s="9">
        <v>2000</v>
      </c>
      <c r="S1174" s="9" t="s">
        <v>269</v>
      </c>
      <c r="U1174" s="9" t="s">
        <v>269</v>
      </c>
      <c r="V1174" s="9" t="s">
        <v>269</v>
      </c>
      <c r="W1174" s="9" t="s">
        <v>269</v>
      </c>
    </row>
    <row r="1175" spans="1:24" ht="17.25" customHeight="1" x14ac:dyDescent="0.2">
      <c r="A1175" s="9">
        <v>420202</v>
      </c>
      <c r="B1175" s="9" t="s">
        <v>5147</v>
      </c>
      <c r="C1175" s="9" t="s">
        <v>988</v>
      </c>
      <c r="D1175" s="9" t="s">
        <v>5148</v>
      </c>
      <c r="E1175" s="9" t="s">
        <v>92</v>
      </c>
      <c r="F1175" s="188">
        <v>33996</v>
      </c>
      <c r="G1175" s="9" t="s">
        <v>34</v>
      </c>
      <c r="H1175" s="9" t="s">
        <v>31</v>
      </c>
      <c r="I1175" s="9" t="s">
        <v>157</v>
      </c>
      <c r="J1175" s="9" t="s">
        <v>29</v>
      </c>
      <c r="K1175" s="9">
        <v>2011</v>
      </c>
      <c r="L1175" s="9" t="s">
        <v>34</v>
      </c>
      <c r="Q1175" s="9">
        <v>2000</v>
      </c>
      <c r="S1175" s="9" t="s">
        <v>269</v>
      </c>
      <c r="U1175" s="9" t="s">
        <v>269</v>
      </c>
      <c r="V1175" s="9" t="s">
        <v>269</v>
      </c>
      <c r="W1175" s="9" t="s">
        <v>269</v>
      </c>
    </row>
    <row r="1176" spans="1:24" ht="17.25" customHeight="1" x14ac:dyDescent="0.2">
      <c r="A1176" s="9">
        <v>425449</v>
      </c>
      <c r="B1176" s="9" t="s">
        <v>5149</v>
      </c>
      <c r="C1176" s="9" t="s">
        <v>5150</v>
      </c>
      <c r="D1176" s="9" t="s">
        <v>4326</v>
      </c>
      <c r="E1176" s="9" t="s">
        <v>92</v>
      </c>
      <c r="F1176" s="188">
        <v>35114</v>
      </c>
      <c r="G1176" s="9" t="s">
        <v>34</v>
      </c>
      <c r="H1176" s="9" t="s">
        <v>31</v>
      </c>
      <c r="I1176" s="9" t="s">
        <v>157</v>
      </c>
      <c r="J1176" s="9" t="s">
        <v>32</v>
      </c>
      <c r="K1176" s="9">
        <v>2014</v>
      </c>
      <c r="L1176" s="9" t="s">
        <v>34</v>
      </c>
      <c r="Q1176" s="9">
        <v>2000</v>
      </c>
      <c r="S1176" s="9" t="s">
        <v>269</v>
      </c>
      <c r="U1176" s="9" t="s">
        <v>269</v>
      </c>
      <c r="V1176" s="9" t="s">
        <v>269</v>
      </c>
      <c r="W1176" s="9" t="s">
        <v>269</v>
      </c>
    </row>
    <row r="1177" spans="1:24" ht="17.25" customHeight="1" x14ac:dyDescent="0.2">
      <c r="A1177" s="9">
        <v>422760</v>
      </c>
      <c r="B1177" s="9" t="s">
        <v>5151</v>
      </c>
      <c r="C1177" s="9" t="s">
        <v>698</v>
      </c>
      <c r="D1177" s="9" t="s">
        <v>5152</v>
      </c>
      <c r="E1177" s="9" t="s">
        <v>92</v>
      </c>
      <c r="F1177" s="188">
        <v>35462</v>
      </c>
      <c r="G1177" s="9" t="s">
        <v>989</v>
      </c>
      <c r="H1177" s="9" t="s">
        <v>31</v>
      </c>
      <c r="I1177" s="9" t="s">
        <v>157</v>
      </c>
      <c r="J1177" s="9" t="s">
        <v>29</v>
      </c>
      <c r="K1177" s="9">
        <v>2014</v>
      </c>
      <c r="L1177" s="9" t="s">
        <v>46</v>
      </c>
      <c r="Q1177" s="9">
        <v>2000</v>
      </c>
      <c r="S1177" s="9" t="s">
        <v>269</v>
      </c>
      <c r="U1177" s="9" t="s">
        <v>269</v>
      </c>
      <c r="V1177" s="9" t="s">
        <v>269</v>
      </c>
      <c r="W1177" s="9" t="s">
        <v>269</v>
      </c>
    </row>
    <row r="1178" spans="1:24" ht="17.25" customHeight="1" x14ac:dyDescent="0.2">
      <c r="A1178" s="9">
        <v>421844</v>
      </c>
      <c r="B1178" s="9" t="s">
        <v>5153</v>
      </c>
      <c r="C1178" s="9" t="s">
        <v>470</v>
      </c>
      <c r="D1178" s="9" t="s">
        <v>482</v>
      </c>
      <c r="E1178" s="9" t="s">
        <v>92</v>
      </c>
      <c r="F1178" s="188">
        <v>35917</v>
      </c>
      <c r="G1178" s="9" t="s">
        <v>657</v>
      </c>
      <c r="H1178" s="9" t="s">
        <v>31</v>
      </c>
      <c r="I1178" s="9" t="s">
        <v>157</v>
      </c>
      <c r="J1178" s="9" t="s">
        <v>29</v>
      </c>
      <c r="K1178" s="9">
        <v>2016</v>
      </c>
      <c r="L1178" s="9" t="s">
        <v>83</v>
      </c>
      <c r="Q1178" s="9">
        <v>2000</v>
      </c>
      <c r="S1178" s="9" t="s">
        <v>269</v>
      </c>
      <c r="U1178" s="9" t="s">
        <v>269</v>
      </c>
      <c r="V1178" s="9" t="s">
        <v>269</v>
      </c>
      <c r="W1178" s="9" t="s">
        <v>269</v>
      </c>
    </row>
    <row r="1179" spans="1:24" ht="17.25" customHeight="1" x14ac:dyDescent="0.2">
      <c r="A1179" s="9">
        <v>416133</v>
      </c>
      <c r="B1179" s="9" t="s">
        <v>5154</v>
      </c>
      <c r="C1179" s="9" t="s">
        <v>400</v>
      </c>
      <c r="D1179" s="9" t="s">
        <v>5155</v>
      </c>
      <c r="E1179" s="9" t="s">
        <v>93</v>
      </c>
      <c r="F1179" s="188">
        <v>34081</v>
      </c>
      <c r="G1179" s="9" t="s">
        <v>34</v>
      </c>
      <c r="H1179" s="9" t="s">
        <v>31</v>
      </c>
      <c r="I1179" s="9" t="s">
        <v>157</v>
      </c>
      <c r="Q1179" s="9">
        <v>2000</v>
      </c>
      <c r="R1179" s="9" t="s">
        <v>269</v>
      </c>
      <c r="U1179" s="9" t="s">
        <v>269</v>
      </c>
      <c r="V1179" s="9" t="s">
        <v>269</v>
      </c>
      <c r="W1179" s="9" t="s">
        <v>269</v>
      </c>
      <c r="X1179" s="9" t="s">
        <v>517</v>
      </c>
    </row>
    <row r="1180" spans="1:24" ht="17.25" customHeight="1" x14ac:dyDescent="0.2">
      <c r="A1180" s="9">
        <v>419620</v>
      </c>
      <c r="B1180" s="9" t="s">
        <v>5156</v>
      </c>
      <c r="C1180" s="9" t="s">
        <v>621</v>
      </c>
      <c r="D1180" s="9" t="s">
        <v>5157</v>
      </c>
      <c r="E1180" s="9" t="s">
        <v>93</v>
      </c>
      <c r="F1180" s="188">
        <v>34150</v>
      </c>
      <c r="G1180" s="9" t="s">
        <v>34</v>
      </c>
      <c r="H1180" s="9" t="s">
        <v>31</v>
      </c>
      <c r="I1180" s="9" t="s">
        <v>157</v>
      </c>
      <c r="J1180" s="9" t="s">
        <v>32</v>
      </c>
      <c r="K1180" s="9">
        <v>2012</v>
      </c>
      <c r="L1180" s="9" t="s">
        <v>34</v>
      </c>
      <c r="Q1180" s="9">
        <v>2000</v>
      </c>
      <c r="R1180" s="9" t="s">
        <v>269</v>
      </c>
      <c r="U1180" s="9" t="s">
        <v>269</v>
      </c>
      <c r="V1180" s="9" t="s">
        <v>269</v>
      </c>
      <c r="W1180" s="9" t="s">
        <v>269</v>
      </c>
      <c r="X1180" s="9" t="s">
        <v>517</v>
      </c>
    </row>
    <row r="1181" spans="1:24" ht="17.25" customHeight="1" x14ac:dyDescent="0.2">
      <c r="A1181" s="9">
        <v>421258</v>
      </c>
      <c r="B1181" s="9" t="s">
        <v>5158</v>
      </c>
      <c r="C1181" s="9" t="s">
        <v>681</v>
      </c>
      <c r="D1181" s="9" t="s">
        <v>682</v>
      </c>
      <c r="E1181" s="9" t="s">
        <v>92</v>
      </c>
      <c r="F1181" s="188">
        <v>35823</v>
      </c>
      <c r="G1181" s="9" t="s">
        <v>53</v>
      </c>
      <c r="H1181" s="9" t="s">
        <v>54</v>
      </c>
      <c r="I1181" s="9" t="s">
        <v>157</v>
      </c>
      <c r="J1181" s="9" t="s">
        <v>32</v>
      </c>
      <c r="K1181" s="9">
        <v>2016</v>
      </c>
      <c r="L1181" s="9" t="s">
        <v>34</v>
      </c>
      <c r="Q1181" s="9">
        <v>2000</v>
      </c>
      <c r="R1181" s="9" t="s">
        <v>269</v>
      </c>
      <c r="U1181" s="9" t="s">
        <v>269</v>
      </c>
      <c r="V1181" s="9" t="s">
        <v>269</v>
      </c>
      <c r="W1181" s="9" t="s">
        <v>269</v>
      </c>
      <c r="X1181" s="9" t="s">
        <v>517</v>
      </c>
    </row>
    <row r="1182" spans="1:24" ht="17.25" customHeight="1" x14ac:dyDescent="0.2">
      <c r="A1182" s="9">
        <v>419201</v>
      </c>
      <c r="B1182" s="9" t="s">
        <v>683</v>
      </c>
      <c r="C1182" s="9" t="s">
        <v>684</v>
      </c>
      <c r="D1182" s="9" t="s">
        <v>409</v>
      </c>
      <c r="E1182" s="9" t="s">
        <v>92</v>
      </c>
      <c r="F1182" s="188">
        <v>34354</v>
      </c>
      <c r="G1182" s="9" t="s">
        <v>606</v>
      </c>
      <c r="H1182" s="9" t="s">
        <v>31</v>
      </c>
      <c r="I1182" s="9" t="s">
        <v>157</v>
      </c>
      <c r="J1182" s="9" t="s">
        <v>32</v>
      </c>
      <c r="K1182" s="9">
        <v>2011</v>
      </c>
      <c r="L1182" s="9" t="s">
        <v>46</v>
      </c>
      <c r="Q1182" s="9">
        <v>2000</v>
      </c>
      <c r="R1182" s="9" t="s">
        <v>269</v>
      </c>
      <c r="U1182" s="9" t="s">
        <v>269</v>
      </c>
      <c r="V1182" s="9" t="s">
        <v>269</v>
      </c>
      <c r="W1182" s="9" t="s">
        <v>269</v>
      </c>
      <c r="X1182" s="9" t="s">
        <v>517</v>
      </c>
    </row>
    <row r="1183" spans="1:24" ht="17.25" customHeight="1" x14ac:dyDescent="0.2">
      <c r="A1183" s="9">
        <v>403858</v>
      </c>
      <c r="B1183" s="9" t="s">
        <v>5159</v>
      </c>
      <c r="C1183" s="9" t="s">
        <v>285</v>
      </c>
      <c r="D1183" s="9" t="s">
        <v>5160</v>
      </c>
      <c r="E1183" s="9" t="s">
        <v>93</v>
      </c>
      <c r="F1183" s="188">
        <v>31780</v>
      </c>
      <c r="G1183" s="9" t="s">
        <v>5161</v>
      </c>
      <c r="H1183" s="9" t="s">
        <v>31</v>
      </c>
      <c r="I1183" s="9" t="s">
        <v>157</v>
      </c>
      <c r="Q1183" s="9">
        <v>2000</v>
      </c>
      <c r="R1183" s="9" t="s">
        <v>269</v>
      </c>
      <c r="U1183" s="9" t="s">
        <v>269</v>
      </c>
      <c r="V1183" s="9" t="s">
        <v>269</v>
      </c>
      <c r="W1183" s="9" t="s">
        <v>269</v>
      </c>
    </row>
    <row r="1184" spans="1:24" ht="17.25" customHeight="1" x14ac:dyDescent="0.2">
      <c r="A1184" s="9">
        <v>423207</v>
      </c>
      <c r="B1184" s="9" t="s">
        <v>5162</v>
      </c>
      <c r="C1184" s="9" t="s">
        <v>332</v>
      </c>
      <c r="D1184" s="9" t="s">
        <v>328</v>
      </c>
      <c r="E1184" s="9" t="s">
        <v>93</v>
      </c>
      <c r="F1184" s="188">
        <v>34545</v>
      </c>
      <c r="G1184" s="9" t="s">
        <v>34</v>
      </c>
      <c r="H1184" s="9" t="s">
        <v>31</v>
      </c>
      <c r="I1184" s="9" t="s">
        <v>157</v>
      </c>
      <c r="J1184" s="9" t="s">
        <v>32</v>
      </c>
      <c r="K1184" s="9">
        <v>2014</v>
      </c>
      <c r="L1184" s="9" t="s">
        <v>34</v>
      </c>
      <c r="Q1184" s="9">
        <v>2000</v>
      </c>
      <c r="R1184" s="9" t="s">
        <v>269</v>
      </c>
      <c r="U1184" s="9" t="s">
        <v>269</v>
      </c>
      <c r="V1184" s="9" t="s">
        <v>269</v>
      </c>
      <c r="W1184" s="9" t="s">
        <v>269</v>
      </c>
    </row>
    <row r="1185" spans="1:24" ht="17.25" customHeight="1" x14ac:dyDescent="0.2">
      <c r="A1185" s="9">
        <v>424332</v>
      </c>
      <c r="B1185" s="9" t="s">
        <v>5163</v>
      </c>
      <c r="C1185" s="9" t="s">
        <v>671</v>
      </c>
      <c r="D1185" s="9" t="s">
        <v>700</v>
      </c>
      <c r="E1185" s="9" t="s">
        <v>92</v>
      </c>
      <c r="F1185" s="188">
        <v>31522</v>
      </c>
      <c r="G1185" s="9" t="s">
        <v>71</v>
      </c>
      <c r="H1185" s="9" t="s">
        <v>31</v>
      </c>
      <c r="I1185" s="9" t="s">
        <v>157</v>
      </c>
      <c r="Q1185" s="9">
        <v>2000</v>
      </c>
      <c r="R1185" s="9" t="s">
        <v>269</v>
      </c>
      <c r="U1185" s="9" t="s">
        <v>269</v>
      </c>
      <c r="V1185" s="9" t="s">
        <v>269</v>
      </c>
      <c r="W1185" s="9" t="s">
        <v>269</v>
      </c>
    </row>
    <row r="1186" spans="1:24" ht="17.25" customHeight="1" x14ac:dyDescent="0.2">
      <c r="A1186" s="9">
        <v>409897</v>
      </c>
      <c r="B1186" s="9" t="s">
        <v>5164</v>
      </c>
      <c r="C1186" s="9" t="s">
        <v>387</v>
      </c>
      <c r="D1186" s="9" t="s">
        <v>318</v>
      </c>
      <c r="E1186" s="9" t="s">
        <v>93</v>
      </c>
      <c r="F1186" s="188">
        <v>29221</v>
      </c>
      <c r="G1186" s="9" t="s">
        <v>301</v>
      </c>
      <c r="H1186" s="9" t="s">
        <v>31</v>
      </c>
      <c r="I1186" s="9" t="s">
        <v>157</v>
      </c>
      <c r="K1186" s="9">
        <v>2007</v>
      </c>
      <c r="L1186" s="9" t="s">
        <v>46</v>
      </c>
      <c r="Q1186" s="9">
        <v>2000</v>
      </c>
      <c r="U1186" s="9" t="s">
        <v>269</v>
      </c>
      <c r="V1186" s="9" t="s">
        <v>269</v>
      </c>
      <c r="W1186" s="9" t="s">
        <v>269</v>
      </c>
      <c r="X1186" s="9" t="s">
        <v>517</v>
      </c>
    </row>
    <row r="1187" spans="1:24" ht="17.25" customHeight="1" x14ac:dyDescent="0.2">
      <c r="A1187" s="9">
        <v>412885</v>
      </c>
      <c r="B1187" s="9" t="s">
        <v>938</v>
      </c>
      <c r="C1187" s="9" t="s">
        <v>305</v>
      </c>
      <c r="D1187" s="9" t="s">
        <v>272</v>
      </c>
      <c r="E1187" s="9" t="s">
        <v>93</v>
      </c>
      <c r="F1187" s="188">
        <v>29706</v>
      </c>
      <c r="G1187" s="9" t="s">
        <v>34</v>
      </c>
      <c r="H1187" s="9" t="s">
        <v>35</v>
      </c>
      <c r="I1187" s="9" t="s">
        <v>157</v>
      </c>
      <c r="Q1187" s="9">
        <v>2000</v>
      </c>
      <c r="U1187" s="9" t="s">
        <v>269</v>
      </c>
      <c r="V1187" s="9" t="s">
        <v>269</v>
      </c>
      <c r="W1187" s="9" t="s">
        <v>269</v>
      </c>
      <c r="X1187" s="9" t="s">
        <v>517</v>
      </c>
    </row>
    <row r="1188" spans="1:24" ht="17.25" customHeight="1" x14ac:dyDescent="0.2">
      <c r="A1188" s="9">
        <v>412871</v>
      </c>
      <c r="B1188" s="9" t="s">
        <v>5165</v>
      </c>
      <c r="C1188" s="9" t="s">
        <v>892</v>
      </c>
      <c r="D1188" s="9" t="s">
        <v>760</v>
      </c>
      <c r="E1188" s="9" t="s">
        <v>93</v>
      </c>
      <c r="F1188" s="188">
        <v>30503</v>
      </c>
      <c r="G1188" s="9" t="s">
        <v>5166</v>
      </c>
      <c r="H1188" s="9" t="s">
        <v>31</v>
      </c>
      <c r="I1188" s="9" t="s">
        <v>157</v>
      </c>
      <c r="Q1188" s="9">
        <v>2000</v>
      </c>
      <c r="U1188" s="9" t="s">
        <v>269</v>
      </c>
      <c r="V1188" s="9" t="s">
        <v>269</v>
      </c>
      <c r="W1188" s="9" t="s">
        <v>269</v>
      </c>
      <c r="X1188" s="9" t="s">
        <v>517</v>
      </c>
    </row>
    <row r="1189" spans="1:24" ht="17.25" customHeight="1" x14ac:dyDescent="0.2">
      <c r="A1189" s="9">
        <v>414970</v>
      </c>
      <c r="B1189" s="9" t="s">
        <v>5167</v>
      </c>
      <c r="C1189" s="9" t="s">
        <v>281</v>
      </c>
      <c r="D1189" s="9" t="s">
        <v>5168</v>
      </c>
      <c r="E1189" s="9" t="s">
        <v>93</v>
      </c>
      <c r="F1189" s="188">
        <v>30686</v>
      </c>
      <c r="G1189" s="9" t="s">
        <v>34</v>
      </c>
      <c r="H1189" s="9" t="s">
        <v>31</v>
      </c>
      <c r="I1189" s="9" t="s">
        <v>157</v>
      </c>
      <c r="Q1189" s="9">
        <v>2000</v>
      </c>
      <c r="U1189" s="9" t="s">
        <v>269</v>
      </c>
      <c r="V1189" s="9" t="s">
        <v>269</v>
      </c>
      <c r="W1189" s="9" t="s">
        <v>269</v>
      </c>
      <c r="X1189" s="9" t="s">
        <v>517</v>
      </c>
    </row>
    <row r="1190" spans="1:24" ht="17.25" customHeight="1" x14ac:dyDescent="0.2">
      <c r="A1190" s="9">
        <v>416186</v>
      </c>
      <c r="B1190" s="9" t="s">
        <v>5169</v>
      </c>
      <c r="C1190" s="9" t="s">
        <v>372</v>
      </c>
      <c r="D1190" s="9" t="s">
        <v>571</v>
      </c>
      <c r="E1190" s="9" t="s">
        <v>93</v>
      </c>
      <c r="F1190" s="188">
        <v>30966</v>
      </c>
      <c r="G1190" s="9" t="s">
        <v>34</v>
      </c>
      <c r="H1190" s="9" t="s">
        <v>31</v>
      </c>
      <c r="I1190" s="9" t="s">
        <v>157</v>
      </c>
      <c r="J1190" s="9" t="s">
        <v>32</v>
      </c>
      <c r="K1190" s="9">
        <v>2002</v>
      </c>
      <c r="L1190" s="9" t="s">
        <v>34</v>
      </c>
      <c r="Q1190" s="9">
        <v>2000</v>
      </c>
      <c r="U1190" s="9" t="s">
        <v>269</v>
      </c>
      <c r="V1190" s="9" t="s">
        <v>269</v>
      </c>
      <c r="W1190" s="9" t="s">
        <v>269</v>
      </c>
      <c r="X1190" s="9" t="s">
        <v>517</v>
      </c>
    </row>
    <row r="1191" spans="1:24" ht="17.25" customHeight="1" x14ac:dyDescent="0.2">
      <c r="A1191" s="9">
        <v>412589</v>
      </c>
      <c r="B1191" s="9" t="s">
        <v>5170</v>
      </c>
      <c r="C1191" s="9" t="s">
        <v>5171</v>
      </c>
      <c r="D1191" s="9" t="s">
        <v>5172</v>
      </c>
      <c r="E1191" s="9" t="s">
        <v>93</v>
      </c>
      <c r="F1191" s="188">
        <v>31048</v>
      </c>
      <c r="G1191" s="9" t="s">
        <v>34</v>
      </c>
      <c r="H1191" s="9" t="s">
        <v>31</v>
      </c>
      <c r="I1191" s="9" t="s">
        <v>157</v>
      </c>
      <c r="Q1191" s="9">
        <v>2000</v>
      </c>
      <c r="U1191" s="9" t="s">
        <v>269</v>
      </c>
      <c r="V1191" s="9" t="s">
        <v>269</v>
      </c>
      <c r="W1191" s="9" t="s">
        <v>269</v>
      </c>
      <c r="X1191" s="9" t="s">
        <v>517</v>
      </c>
    </row>
    <row r="1192" spans="1:24" ht="17.25" customHeight="1" x14ac:dyDescent="0.2">
      <c r="A1192" s="9">
        <v>416135</v>
      </c>
      <c r="B1192" s="9" t="s">
        <v>5173</v>
      </c>
      <c r="C1192" s="9" t="s">
        <v>430</v>
      </c>
      <c r="D1192" s="9" t="s">
        <v>5174</v>
      </c>
      <c r="E1192" s="9" t="s">
        <v>93</v>
      </c>
      <c r="F1192" s="188">
        <v>31048</v>
      </c>
      <c r="G1192" s="9" t="s">
        <v>34</v>
      </c>
      <c r="H1192" s="9" t="s">
        <v>35</v>
      </c>
      <c r="I1192" s="9" t="s">
        <v>157</v>
      </c>
      <c r="Q1192" s="9">
        <v>2000</v>
      </c>
      <c r="U1192" s="9" t="s">
        <v>269</v>
      </c>
      <c r="V1192" s="9" t="s">
        <v>269</v>
      </c>
      <c r="W1192" s="9" t="s">
        <v>269</v>
      </c>
      <c r="X1192" s="9" t="s">
        <v>517</v>
      </c>
    </row>
    <row r="1193" spans="1:24" ht="17.25" customHeight="1" x14ac:dyDescent="0.2">
      <c r="A1193" s="9">
        <v>414285</v>
      </c>
      <c r="B1193" s="9" t="s">
        <v>5175</v>
      </c>
      <c r="C1193" s="9" t="s">
        <v>620</v>
      </c>
      <c r="D1193" s="9" t="s">
        <v>5176</v>
      </c>
      <c r="E1193" s="9" t="s">
        <v>93</v>
      </c>
      <c r="F1193" s="188">
        <v>31386</v>
      </c>
      <c r="G1193" s="9" t="s">
        <v>34</v>
      </c>
      <c r="H1193" s="9" t="s">
        <v>31</v>
      </c>
      <c r="I1193" s="9" t="s">
        <v>157</v>
      </c>
      <c r="J1193" s="9" t="s">
        <v>32</v>
      </c>
      <c r="K1193" s="9">
        <v>2003</v>
      </c>
      <c r="L1193" s="9" t="s">
        <v>34</v>
      </c>
      <c r="Q1193" s="9">
        <v>2000</v>
      </c>
      <c r="U1193" s="9" t="s">
        <v>269</v>
      </c>
      <c r="V1193" s="9" t="s">
        <v>269</v>
      </c>
      <c r="W1193" s="9" t="s">
        <v>269</v>
      </c>
      <c r="X1193" s="9" t="s">
        <v>517</v>
      </c>
    </row>
    <row r="1194" spans="1:24" ht="17.25" customHeight="1" x14ac:dyDescent="0.2">
      <c r="A1194" s="9">
        <v>415156</v>
      </c>
      <c r="B1194" s="9" t="s">
        <v>5177</v>
      </c>
      <c r="C1194" s="9" t="s">
        <v>387</v>
      </c>
      <c r="D1194" s="9" t="s">
        <v>329</v>
      </c>
      <c r="E1194" s="9" t="s">
        <v>93</v>
      </c>
      <c r="F1194" s="188">
        <v>31490</v>
      </c>
      <c r="G1194" s="9" t="s">
        <v>5178</v>
      </c>
      <c r="H1194" s="9" t="s">
        <v>31</v>
      </c>
      <c r="I1194" s="9" t="s">
        <v>157</v>
      </c>
      <c r="Q1194" s="9">
        <v>2000</v>
      </c>
      <c r="U1194" s="9" t="s">
        <v>269</v>
      </c>
      <c r="V1194" s="9" t="s">
        <v>269</v>
      </c>
      <c r="W1194" s="9" t="s">
        <v>269</v>
      </c>
      <c r="X1194" s="9" t="s">
        <v>517</v>
      </c>
    </row>
    <row r="1195" spans="1:24" ht="17.25" customHeight="1" x14ac:dyDescent="0.2">
      <c r="A1195" s="9">
        <v>414291</v>
      </c>
      <c r="B1195" s="9" t="s">
        <v>5179</v>
      </c>
      <c r="C1195" s="9" t="s">
        <v>717</v>
      </c>
      <c r="D1195" s="9" t="s">
        <v>737</v>
      </c>
      <c r="E1195" s="9" t="s">
        <v>93</v>
      </c>
      <c r="F1195" s="188">
        <v>32157</v>
      </c>
      <c r="G1195" s="9" t="s">
        <v>34</v>
      </c>
      <c r="H1195" s="9" t="s">
        <v>31</v>
      </c>
      <c r="I1195" s="9" t="s">
        <v>157</v>
      </c>
      <c r="Q1195" s="9">
        <v>2000</v>
      </c>
      <c r="U1195" s="9" t="s">
        <v>269</v>
      </c>
      <c r="V1195" s="9" t="s">
        <v>269</v>
      </c>
      <c r="W1195" s="9" t="s">
        <v>269</v>
      </c>
      <c r="X1195" s="9" t="s">
        <v>517</v>
      </c>
    </row>
    <row r="1196" spans="1:24" ht="17.25" customHeight="1" x14ac:dyDescent="0.2">
      <c r="A1196" s="9">
        <v>418146</v>
      </c>
      <c r="B1196" s="9" t="s">
        <v>5180</v>
      </c>
      <c r="C1196" s="9" t="s">
        <v>305</v>
      </c>
      <c r="D1196" s="9" t="s">
        <v>379</v>
      </c>
      <c r="E1196" s="9" t="s">
        <v>93</v>
      </c>
      <c r="F1196" s="188">
        <v>32300</v>
      </c>
      <c r="G1196" s="9" t="s">
        <v>610</v>
      </c>
      <c r="H1196" s="9" t="s">
        <v>31</v>
      </c>
      <c r="I1196" s="9" t="s">
        <v>157</v>
      </c>
      <c r="J1196" s="9" t="s">
        <v>29</v>
      </c>
      <c r="K1196" s="9">
        <v>2007</v>
      </c>
      <c r="L1196" s="9" t="s">
        <v>34</v>
      </c>
      <c r="Q1196" s="9">
        <v>2000</v>
      </c>
      <c r="U1196" s="9" t="s">
        <v>269</v>
      </c>
      <c r="V1196" s="9" t="s">
        <v>269</v>
      </c>
      <c r="W1196" s="9" t="s">
        <v>269</v>
      </c>
      <c r="X1196" s="9" t="s">
        <v>517</v>
      </c>
    </row>
    <row r="1197" spans="1:24" ht="17.25" customHeight="1" x14ac:dyDescent="0.2">
      <c r="A1197" s="9">
        <v>414725</v>
      </c>
      <c r="B1197" s="9" t="s">
        <v>5181</v>
      </c>
      <c r="C1197" s="9" t="s">
        <v>616</v>
      </c>
      <c r="D1197" s="9" t="s">
        <v>5182</v>
      </c>
      <c r="E1197" s="9" t="s">
        <v>93</v>
      </c>
      <c r="F1197" s="188">
        <v>32366</v>
      </c>
      <c r="G1197" s="9" t="s">
        <v>523</v>
      </c>
      <c r="H1197" s="9" t="s">
        <v>31</v>
      </c>
      <c r="I1197" s="9" t="s">
        <v>157</v>
      </c>
      <c r="Q1197" s="9">
        <v>2000</v>
      </c>
      <c r="U1197" s="9" t="s">
        <v>269</v>
      </c>
      <c r="V1197" s="9" t="s">
        <v>269</v>
      </c>
      <c r="W1197" s="9" t="s">
        <v>269</v>
      </c>
      <c r="X1197" s="9" t="s">
        <v>517</v>
      </c>
    </row>
    <row r="1198" spans="1:24" ht="17.25" customHeight="1" x14ac:dyDescent="0.2">
      <c r="A1198" s="9">
        <v>411404</v>
      </c>
      <c r="B1198" s="9" t="s">
        <v>5183</v>
      </c>
      <c r="C1198" s="9" t="s">
        <v>350</v>
      </c>
      <c r="D1198" s="9" t="s">
        <v>275</v>
      </c>
      <c r="E1198" s="9" t="s">
        <v>93</v>
      </c>
      <c r="F1198" s="188">
        <v>32659</v>
      </c>
      <c r="G1198" s="9" t="s">
        <v>34</v>
      </c>
      <c r="H1198" s="9" t="s">
        <v>31</v>
      </c>
      <c r="I1198" s="9" t="s">
        <v>157</v>
      </c>
      <c r="Q1198" s="9">
        <v>2000</v>
      </c>
      <c r="U1198" s="9" t="s">
        <v>269</v>
      </c>
      <c r="V1198" s="9" t="s">
        <v>269</v>
      </c>
      <c r="W1198" s="9" t="s">
        <v>269</v>
      </c>
      <c r="X1198" s="9" t="s">
        <v>517</v>
      </c>
    </row>
    <row r="1199" spans="1:24" ht="17.25" customHeight="1" x14ac:dyDescent="0.2">
      <c r="A1199" s="9">
        <v>417025</v>
      </c>
      <c r="B1199" s="9" t="s">
        <v>5184</v>
      </c>
      <c r="C1199" s="9" t="s">
        <v>385</v>
      </c>
      <c r="D1199" s="9" t="s">
        <v>789</v>
      </c>
      <c r="E1199" s="9" t="s">
        <v>93</v>
      </c>
      <c r="F1199" s="188">
        <v>32874</v>
      </c>
      <c r="G1199" s="9" t="s">
        <v>34</v>
      </c>
      <c r="H1199" s="9" t="s">
        <v>31</v>
      </c>
      <c r="I1199" s="9" t="s">
        <v>157</v>
      </c>
      <c r="Q1199" s="9">
        <v>2000</v>
      </c>
      <c r="U1199" s="9" t="s">
        <v>269</v>
      </c>
      <c r="V1199" s="9" t="s">
        <v>269</v>
      </c>
      <c r="W1199" s="9" t="s">
        <v>269</v>
      </c>
      <c r="X1199" s="9" t="s">
        <v>517</v>
      </c>
    </row>
    <row r="1200" spans="1:24" ht="17.25" customHeight="1" x14ac:dyDescent="0.2">
      <c r="A1200" s="9">
        <v>420304</v>
      </c>
      <c r="B1200" s="9" t="s">
        <v>5185</v>
      </c>
      <c r="C1200" s="9" t="s">
        <v>611</v>
      </c>
      <c r="D1200" s="9" t="s">
        <v>5186</v>
      </c>
      <c r="E1200" s="9" t="s">
        <v>93</v>
      </c>
      <c r="F1200" s="188">
        <v>32874</v>
      </c>
      <c r="H1200" s="9" t="s">
        <v>31</v>
      </c>
      <c r="I1200" s="9" t="s">
        <v>157</v>
      </c>
      <c r="J1200" s="9" t="s">
        <v>29</v>
      </c>
      <c r="K1200" s="9">
        <v>2008</v>
      </c>
      <c r="L1200" s="9" t="s">
        <v>86</v>
      </c>
      <c r="Q1200" s="9">
        <v>2000</v>
      </c>
      <c r="U1200" s="9" t="s">
        <v>269</v>
      </c>
      <c r="V1200" s="9" t="s">
        <v>269</v>
      </c>
      <c r="W1200" s="9" t="s">
        <v>269</v>
      </c>
      <c r="X1200" s="9" t="s">
        <v>517</v>
      </c>
    </row>
    <row r="1201" spans="1:24" ht="17.25" customHeight="1" x14ac:dyDescent="0.2">
      <c r="A1201" s="9">
        <v>413539</v>
      </c>
      <c r="B1201" s="9" t="s">
        <v>5187</v>
      </c>
      <c r="C1201" s="9" t="s">
        <v>5188</v>
      </c>
      <c r="D1201" s="9" t="s">
        <v>514</v>
      </c>
      <c r="E1201" s="9" t="s">
        <v>93</v>
      </c>
      <c r="F1201" s="188">
        <v>33120</v>
      </c>
      <c r="G1201" s="9" t="s">
        <v>34</v>
      </c>
      <c r="H1201" s="9" t="s">
        <v>31</v>
      </c>
      <c r="I1201" s="9" t="s">
        <v>157</v>
      </c>
      <c r="J1201" s="9" t="s">
        <v>29</v>
      </c>
      <c r="K1201" s="9">
        <v>2009</v>
      </c>
      <c r="L1201" s="9" t="s">
        <v>34</v>
      </c>
      <c r="Q1201" s="9">
        <v>2000</v>
      </c>
      <c r="U1201" s="9" t="s">
        <v>269</v>
      </c>
      <c r="V1201" s="9" t="s">
        <v>269</v>
      </c>
      <c r="W1201" s="9" t="s">
        <v>269</v>
      </c>
      <c r="X1201" s="9" t="s">
        <v>517</v>
      </c>
    </row>
    <row r="1202" spans="1:24" ht="17.25" customHeight="1" x14ac:dyDescent="0.2">
      <c r="A1202" s="9">
        <v>413725</v>
      </c>
      <c r="B1202" s="9" t="s">
        <v>5189</v>
      </c>
      <c r="C1202" s="9" t="s">
        <v>881</v>
      </c>
      <c r="D1202" s="9" t="s">
        <v>631</v>
      </c>
      <c r="E1202" s="9" t="s">
        <v>93</v>
      </c>
      <c r="F1202" s="188">
        <v>33248</v>
      </c>
      <c r="G1202" s="9" t="s">
        <v>34</v>
      </c>
      <c r="H1202" s="9" t="s">
        <v>31</v>
      </c>
      <c r="I1202" s="9" t="s">
        <v>157</v>
      </c>
      <c r="J1202" s="9" t="s">
        <v>32</v>
      </c>
      <c r="K1202" s="9">
        <v>2010</v>
      </c>
      <c r="L1202" s="9" t="s">
        <v>34</v>
      </c>
      <c r="Q1202" s="9">
        <v>2000</v>
      </c>
      <c r="U1202" s="9" t="s">
        <v>269</v>
      </c>
      <c r="V1202" s="9" t="s">
        <v>269</v>
      </c>
      <c r="W1202" s="9" t="s">
        <v>269</v>
      </c>
      <c r="X1202" s="9" t="s">
        <v>517</v>
      </c>
    </row>
    <row r="1203" spans="1:24" ht="17.25" customHeight="1" x14ac:dyDescent="0.2">
      <c r="A1203" s="9">
        <v>414502</v>
      </c>
      <c r="B1203" s="9" t="s">
        <v>5190</v>
      </c>
      <c r="C1203" s="9" t="s">
        <v>5191</v>
      </c>
      <c r="D1203" s="9" t="s">
        <v>272</v>
      </c>
      <c r="E1203" s="9" t="s">
        <v>93</v>
      </c>
      <c r="F1203" s="188">
        <v>33690</v>
      </c>
      <c r="G1203" s="9" t="s">
        <v>34</v>
      </c>
      <c r="H1203" s="9" t="s">
        <v>31</v>
      </c>
      <c r="I1203" s="9" t="s">
        <v>157</v>
      </c>
      <c r="Q1203" s="9">
        <v>2000</v>
      </c>
      <c r="U1203" s="9" t="s">
        <v>269</v>
      </c>
      <c r="V1203" s="9" t="s">
        <v>269</v>
      </c>
      <c r="W1203" s="9" t="s">
        <v>269</v>
      </c>
      <c r="X1203" s="9" t="s">
        <v>517</v>
      </c>
    </row>
    <row r="1204" spans="1:24" ht="17.25" customHeight="1" x14ac:dyDescent="0.2">
      <c r="A1204" s="9">
        <v>421224</v>
      </c>
      <c r="B1204" s="9" t="s">
        <v>5192</v>
      </c>
      <c r="C1204" s="9" t="s">
        <v>503</v>
      </c>
      <c r="D1204" s="9" t="s">
        <v>939</v>
      </c>
      <c r="E1204" s="9" t="s">
        <v>93</v>
      </c>
      <c r="F1204" s="188">
        <v>34123</v>
      </c>
      <c r="G1204" s="9" t="s">
        <v>34</v>
      </c>
      <c r="H1204" s="9" t="s">
        <v>31</v>
      </c>
      <c r="I1204" s="9" t="s">
        <v>157</v>
      </c>
      <c r="J1204" s="9" t="s">
        <v>29</v>
      </c>
      <c r="K1204" s="9">
        <v>2012</v>
      </c>
      <c r="L1204" s="9" t="s">
        <v>34</v>
      </c>
      <c r="Q1204" s="9">
        <v>2000</v>
      </c>
      <c r="U1204" s="9" t="s">
        <v>269</v>
      </c>
      <c r="V1204" s="9" t="s">
        <v>269</v>
      </c>
      <c r="W1204" s="9" t="s">
        <v>269</v>
      </c>
      <c r="X1204" s="9" t="s">
        <v>517</v>
      </c>
    </row>
    <row r="1205" spans="1:24" ht="17.25" customHeight="1" x14ac:dyDescent="0.2">
      <c r="A1205" s="9">
        <v>421144</v>
      </c>
      <c r="B1205" s="9" t="s">
        <v>5193</v>
      </c>
      <c r="C1205" s="9" t="s">
        <v>436</v>
      </c>
      <c r="D1205" s="9" t="s">
        <v>5194</v>
      </c>
      <c r="E1205" s="9" t="s">
        <v>93</v>
      </c>
      <c r="F1205" s="188">
        <v>34447</v>
      </c>
      <c r="G1205" s="9" t="s">
        <v>63</v>
      </c>
      <c r="H1205" s="9" t="s">
        <v>31</v>
      </c>
      <c r="I1205" s="9" t="s">
        <v>157</v>
      </c>
      <c r="K1205" s="9">
        <v>2012</v>
      </c>
      <c r="Q1205" s="9">
        <v>2000</v>
      </c>
      <c r="U1205" s="9" t="s">
        <v>269</v>
      </c>
      <c r="V1205" s="9" t="s">
        <v>269</v>
      </c>
      <c r="W1205" s="9" t="s">
        <v>269</v>
      </c>
      <c r="X1205" s="9" t="s">
        <v>517</v>
      </c>
    </row>
    <row r="1206" spans="1:24" ht="17.25" customHeight="1" x14ac:dyDescent="0.2">
      <c r="A1206" s="9">
        <v>416968</v>
      </c>
      <c r="B1206" s="9" t="s">
        <v>5195</v>
      </c>
      <c r="C1206" s="9" t="s">
        <v>307</v>
      </c>
      <c r="D1206" s="9" t="s">
        <v>329</v>
      </c>
      <c r="E1206" s="9" t="s">
        <v>93</v>
      </c>
      <c r="F1206" s="188">
        <v>34463</v>
      </c>
      <c r="G1206" s="9" t="s">
        <v>34</v>
      </c>
      <c r="H1206" s="9" t="s">
        <v>31</v>
      </c>
      <c r="I1206" s="9" t="s">
        <v>157</v>
      </c>
      <c r="J1206" s="9" t="s">
        <v>32</v>
      </c>
      <c r="K1206" s="9">
        <v>2013</v>
      </c>
      <c r="L1206" s="9" t="s">
        <v>34</v>
      </c>
      <c r="Q1206" s="9">
        <v>2000</v>
      </c>
      <c r="U1206" s="9" t="s">
        <v>269</v>
      </c>
      <c r="V1206" s="9" t="s">
        <v>269</v>
      </c>
      <c r="W1206" s="9" t="s">
        <v>269</v>
      </c>
      <c r="X1206" s="9" t="s">
        <v>517</v>
      </c>
    </row>
    <row r="1207" spans="1:24" ht="17.25" customHeight="1" x14ac:dyDescent="0.2">
      <c r="A1207" s="9">
        <v>419352</v>
      </c>
      <c r="B1207" s="9" t="s">
        <v>5196</v>
      </c>
      <c r="C1207" s="9" t="s">
        <v>940</v>
      </c>
      <c r="D1207" s="9" t="s">
        <v>434</v>
      </c>
      <c r="E1207" s="9" t="s">
        <v>93</v>
      </c>
      <c r="F1207" s="188">
        <v>34700</v>
      </c>
      <c r="H1207" s="9" t="s">
        <v>31</v>
      </c>
      <c r="I1207" s="9" t="s">
        <v>157</v>
      </c>
      <c r="J1207" s="9" t="s">
        <v>32</v>
      </c>
      <c r="K1207" s="9">
        <v>2013</v>
      </c>
      <c r="L1207" s="9" t="s">
        <v>34</v>
      </c>
      <c r="Q1207" s="9">
        <v>2000</v>
      </c>
      <c r="U1207" s="9" t="s">
        <v>269</v>
      </c>
      <c r="V1207" s="9" t="s">
        <v>269</v>
      </c>
      <c r="W1207" s="9" t="s">
        <v>269</v>
      </c>
      <c r="X1207" s="9" t="s">
        <v>517</v>
      </c>
    </row>
    <row r="1208" spans="1:24" ht="17.25" customHeight="1" x14ac:dyDescent="0.2">
      <c r="A1208" s="9">
        <v>422926</v>
      </c>
      <c r="B1208" s="9" t="s">
        <v>5197</v>
      </c>
      <c r="C1208" s="9" t="s">
        <v>285</v>
      </c>
      <c r="D1208" s="9" t="s">
        <v>748</v>
      </c>
      <c r="E1208" s="9" t="s">
        <v>93</v>
      </c>
      <c r="F1208" s="188">
        <v>35065</v>
      </c>
      <c r="G1208" s="9" t="s">
        <v>53</v>
      </c>
      <c r="H1208" s="9" t="s">
        <v>31</v>
      </c>
      <c r="I1208" s="9" t="s">
        <v>157</v>
      </c>
      <c r="J1208" s="9" t="s">
        <v>32</v>
      </c>
      <c r="K1208" s="9">
        <v>2013</v>
      </c>
      <c r="L1208" s="9" t="s">
        <v>34</v>
      </c>
      <c r="Q1208" s="9">
        <v>2000</v>
      </c>
      <c r="U1208" s="9" t="s">
        <v>269</v>
      </c>
      <c r="V1208" s="9" t="s">
        <v>269</v>
      </c>
      <c r="W1208" s="9" t="s">
        <v>269</v>
      </c>
      <c r="X1208" s="9" t="s">
        <v>517</v>
      </c>
    </row>
    <row r="1209" spans="1:24" ht="17.25" customHeight="1" x14ac:dyDescent="0.2">
      <c r="A1209" s="9">
        <v>425719</v>
      </c>
      <c r="B1209" s="9" t="s">
        <v>5198</v>
      </c>
      <c r="C1209" s="9" t="s">
        <v>270</v>
      </c>
      <c r="D1209" s="9" t="s">
        <v>288</v>
      </c>
      <c r="E1209" s="9" t="s">
        <v>93</v>
      </c>
      <c r="F1209" s="188">
        <v>35435</v>
      </c>
      <c r="G1209" s="9" t="s">
        <v>4518</v>
      </c>
      <c r="H1209" s="9" t="s">
        <v>31</v>
      </c>
      <c r="I1209" s="9" t="s">
        <v>157</v>
      </c>
      <c r="J1209" s="9" t="s">
        <v>32</v>
      </c>
      <c r="K1209" s="9">
        <v>2014</v>
      </c>
      <c r="L1209" s="9" t="s">
        <v>34</v>
      </c>
      <c r="Q1209" s="9">
        <v>2000</v>
      </c>
      <c r="U1209" s="9" t="s">
        <v>269</v>
      </c>
      <c r="V1209" s="9" t="s">
        <v>269</v>
      </c>
      <c r="W1209" s="9" t="s">
        <v>269</v>
      </c>
      <c r="X1209" s="9" t="s">
        <v>517</v>
      </c>
    </row>
    <row r="1210" spans="1:24" ht="17.25" customHeight="1" x14ac:dyDescent="0.2">
      <c r="A1210" s="9">
        <v>420701</v>
      </c>
      <c r="B1210" s="9" t="s">
        <v>5199</v>
      </c>
      <c r="C1210" s="9" t="s">
        <v>266</v>
      </c>
      <c r="D1210" s="9" t="s">
        <v>5200</v>
      </c>
      <c r="E1210" s="9" t="s">
        <v>93</v>
      </c>
      <c r="F1210" s="188">
        <v>35684</v>
      </c>
      <c r="G1210" s="9" t="s">
        <v>86</v>
      </c>
      <c r="H1210" s="9" t="s">
        <v>31</v>
      </c>
      <c r="I1210" s="9" t="s">
        <v>157</v>
      </c>
      <c r="J1210" s="9" t="s">
        <v>32</v>
      </c>
      <c r="K1210" s="9">
        <v>2016</v>
      </c>
      <c r="L1210" s="9" t="s">
        <v>86</v>
      </c>
      <c r="Q1210" s="9">
        <v>2000</v>
      </c>
      <c r="U1210" s="9" t="s">
        <v>269</v>
      </c>
      <c r="V1210" s="9" t="s">
        <v>269</v>
      </c>
      <c r="W1210" s="9" t="s">
        <v>269</v>
      </c>
      <c r="X1210" s="9" t="s">
        <v>517</v>
      </c>
    </row>
    <row r="1211" spans="1:24" ht="17.25" customHeight="1" x14ac:dyDescent="0.2">
      <c r="A1211" s="9">
        <v>421058</v>
      </c>
      <c r="B1211" s="9" t="s">
        <v>5201</v>
      </c>
      <c r="C1211" s="9" t="s">
        <v>503</v>
      </c>
      <c r="D1211" s="9" t="s">
        <v>361</v>
      </c>
      <c r="E1211" s="9" t="s">
        <v>93</v>
      </c>
      <c r="F1211" s="188">
        <v>35796</v>
      </c>
      <c r="G1211" s="9" t="s">
        <v>34</v>
      </c>
      <c r="H1211" s="9" t="s">
        <v>31</v>
      </c>
      <c r="I1211" s="9" t="s">
        <v>157</v>
      </c>
      <c r="J1211" s="9" t="s">
        <v>29</v>
      </c>
      <c r="K1211" s="9">
        <v>2016</v>
      </c>
      <c r="L1211" s="9" t="s">
        <v>34</v>
      </c>
      <c r="Q1211" s="9">
        <v>2000</v>
      </c>
      <c r="U1211" s="9" t="s">
        <v>269</v>
      </c>
      <c r="V1211" s="9" t="s">
        <v>269</v>
      </c>
      <c r="W1211" s="9" t="s">
        <v>269</v>
      </c>
      <c r="X1211" s="9" t="s">
        <v>517</v>
      </c>
    </row>
    <row r="1212" spans="1:24" ht="17.25" customHeight="1" x14ac:dyDescent="0.2">
      <c r="A1212" s="9">
        <v>421184</v>
      </c>
      <c r="B1212" s="9" t="s">
        <v>5202</v>
      </c>
      <c r="C1212" s="9" t="s">
        <v>430</v>
      </c>
      <c r="D1212" s="9" t="s">
        <v>634</v>
      </c>
      <c r="E1212" s="9" t="s">
        <v>93</v>
      </c>
      <c r="F1212" s="188">
        <v>35855</v>
      </c>
      <c r="G1212" s="9" t="s">
        <v>34</v>
      </c>
      <c r="H1212" s="9" t="s">
        <v>31</v>
      </c>
      <c r="I1212" s="9" t="s">
        <v>157</v>
      </c>
      <c r="J1212" s="9" t="s">
        <v>32</v>
      </c>
      <c r="K1212" s="9">
        <v>2016</v>
      </c>
      <c r="L1212" s="9" t="s">
        <v>34</v>
      </c>
      <c r="Q1212" s="9">
        <v>2000</v>
      </c>
      <c r="U1212" s="9" t="s">
        <v>269</v>
      </c>
      <c r="V1212" s="9" t="s">
        <v>269</v>
      </c>
      <c r="W1212" s="9" t="s">
        <v>269</v>
      </c>
      <c r="X1212" s="9" t="s">
        <v>517</v>
      </c>
    </row>
    <row r="1213" spans="1:24" ht="17.25" customHeight="1" x14ac:dyDescent="0.2">
      <c r="A1213" s="9">
        <v>425600</v>
      </c>
      <c r="B1213" s="9" t="s">
        <v>5203</v>
      </c>
      <c r="C1213" s="9" t="s">
        <v>521</v>
      </c>
      <c r="D1213" s="9" t="s">
        <v>1724</v>
      </c>
      <c r="E1213" s="9" t="s">
        <v>93</v>
      </c>
      <c r="F1213" s="188">
        <v>35956</v>
      </c>
      <c r="G1213" s="9" t="s">
        <v>34</v>
      </c>
      <c r="H1213" s="9" t="s">
        <v>35</v>
      </c>
      <c r="I1213" s="9" t="s">
        <v>157</v>
      </c>
      <c r="J1213" s="9" t="s">
        <v>32</v>
      </c>
      <c r="K1213" s="9">
        <v>2016</v>
      </c>
      <c r="L1213" s="9" t="s">
        <v>268</v>
      </c>
      <c r="Q1213" s="9">
        <v>2000</v>
      </c>
      <c r="U1213" s="9" t="s">
        <v>269</v>
      </c>
      <c r="V1213" s="9" t="s">
        <v>269</v>
      </c>
      <c r="W1213" s="9" t="s">
        <v>269</v>
      </c>
      <c r="X1213" s="9" t="s">
        <v>517</v>
      </c>
    </row>
    <row r="1214" spans="1:24" ht="17.25" customHeight="1" x14ac:dyDescent="0.2">
      <c r="A1214" s="9">
        <v>425375</v>
      </c>
      <c r="B1214" s="9" t="s">
        <v>5204</v>
      </c>
      <c r="C1214" s="9" t="s">
        <v>396</v>
      </c>
      <c r="D1214" s="9" t="s">
        <v>1908</v>
      </c>
      <c r="E1214" s="9" t="s">
        <v>93</v>
      </c>
      <c r="F1214" s="188">
        <v>36047</v>
      </c>
      <c r="G1214" s="9" t="s">
        <v>301</v>
      </c>
      <c r="H1214" s="9" t="s">
        <v>35</v>
      </c>
      <c r="I1214" s="9" t="s">
        <v>157</v>
      </c>
      <c r="J1214" s="9" t="s">
        <v>32</v>
      </c>
      <c r="K1214" s="9">
        <v>2016</v>
      </c>
      <c r="L1214" s="9" t="s">
        <v>89</v>
      </c>
      <c r="Q1214" s="9">
        <v>2000</v>
      </c>
      <c r="U1214" s="9" t="s">
        <v>269</v>
      </c>
      <c r="V1214" s="9" t="s">
        <v>269</v>
      </c>
      <c r="W1214" s="9" t="s">
        <v>269</v>
      </c>
      <c r="X1214" s="9" t="s">
        <v>517</v>
      </c>
    </row>
    <row r="1215" spans="1:24" ht="17.25" customHeight="1" x14ac:dyDescent="0.2">
      <c r="A1215" s="9">
        <v>420769</v>
      </c>
      <c r="B1215" s="9" t="s">
        <v>5205</v>
      </c>
      <c r="C1215" s="9" t="s">
        <v>303</v>
      </c>
      <c r="D1215" s="9" t="s">
        <v>631</v>
      </c>
      <c r="E1215" s="9" t="s">
        <v>93</v>
      </c>
      <c r="F1215" s="188">
        <v>36101</v>
      </c>
      <c r="G1215" s="9" t="s">
        <v>34</v>
      </c>
      <c r="H1215" s="9" t="s">
        <v>31</v>
      </c>
      <c r="I1215" s="9" t="s">
        <v>157</v>
      </c>
      <c r="J1215" s="9" t="s">
        <v>32</v>
      </c>
      <c r="K1215" s="9">
        <v>2016</v>
      </c>
      <c r="L1215" s="9" t="s">
        <v>34</v>
      </c>
      <c r="Q1215" s="9">
        <v>2000</v>
      </c>
      <c r="U1215" s="9" t="s">
        <v>269</v>
      </c>
      <c r="V1215" s="9" t="s">
        <v>269</v>
      </c>
      <c r="W1215" s="9" t="s">
        <v>269</v>
      </c>
      <c r="X1215" s="9" t="s">
        <v>517</v>
      </c>
    </row>
    <row r="1216" spans="1:24" ht="17.25" customHeight="1" x14ac:dyDescent="0.2">
      <c r="A1216" s="9">
        <v>422798</v>
      </c>
      <c r="B1216" s="9" t="s">
        <v>5206</v>
      </c>
      <c r="C1216" s="9" t="s">
        <v>387</v>
      </c>
      <c r="D1216" s="9" t="s">
        <v>567</v>
      </c>
      <c r="E1216" s="9" t="s">
        <v>93</v>
      </c>
      <c r="F1216" s="188">
        <v>36542</v>
      </c>
      <c r="G1216" s="9" t="s">
        <v>34</v>
      </c>
      <c r="H1216" s="9" t="s">
        <v>31</v>
      </c>
      <c r="I1216" s="9" t="s">
        <v>157</v>
      </c>
      <c r="J1216" s="9" t="s">
        <v>32</v>
      </c>
      <c r="K1216" s="9">
        <v>2017</v>
      </c>
      <c r="L1216" s="9" t="s">
        <v>34</v>
      </c>
      <c r="Q1216" s="9">
        <v>2000</v>
      </c>
      <c r="U1216" s="9" t="s">
        <v>269</v>
      </c>
      <c r="V1216" s="9" t="s">
        <v>269</v>
      </c>
      <c r="W1216" s="9" t="s">
        <v>269</v>
      </c>
      <c r="X1216" s="9" t="s">
        <v>517</v>
      </c>
    </row>
    <row r="1217" spans="1:24" ht="17.25" customHeight="1" x14ac:dyDescent="0.2">
      <c r="A1217" s="9">
        <v>411849</v>
      </c>
      <c r="B1217" s="9" t="s">
        <v>5207</v>
      </c>
      <c r="C1217" s="9" t="s">
        <v>705</v>
      </c>
      <c r="D1217" s="9" t="s">
        <v>318</v>
      </c>
      <c r="E1217" s="9" t="s">
        <v>93</v>
      </c>
      <c r="F1217" s="188" t="s">
        <v>5208</v>
      </c>
      <c r="G1217" s="9" t="s">
        <v>34</v>
      </c>
      <c r="H1217" s="9" t="s">
        <v>31</v>
      </c>
      <c r="I1217" s="9" t="s">
        <v>157</v>
      </c>
      <c r="Q1217" s="9">
        <v>2000</v>
      </c>
      <c r="U1217" s="9" t="s">
        <v>269</v>
      </c>
      <c r="V1217" s="9" t="s">
        <v>269</v>
      </c>
      <c r="W1217" s="9" t="s">
        <v>269</v>
      </c>
      <c r="X1217" s="9" t="s">
        <v>517</v>
      </c>
    </row>
    <row r="1218" spans="1:24" ht="17.25" customHeight="1" x14ac:dyDescent="0.2">
      <c r="A1218" s="9">
        <v>410801</v>
      </c>
      <c r="B1218" s="9" t="s">
        <v>5209</v>
      </c>
      <c r="C1218" s="9" t="s">
        <v>313</v>
      </c>
      <c r="D1218" s="9" t="s">
        <v>5210</v>
      </c>
      <c r="E1218" s="9" t="s">
        <v>92</v>
      </c>
      <c r="F1218" s="188">
        <v>27177</v>
      </c>
      <c r="G1218" s="9" t="s">
        <v>34</v>
      </c>
      <c r="H1218" s="9" t="s">
        <v>31</v>
      </c>
      <c r="I1218" s="9" t="s">
        <v>157</v>
      </c>
      <c r="Q1218" s="9">
        <v>2000</v>
      </c>
      <c r="U1218" s="9" t="s">
        <v>269</v>
      </c>
      <c r="V1218" s="9" t="s">
        <v>269</v>
      </c>
      <c r="W1218" s="9" t="s">
        <v>269</v>
      </c>
      <c r="X1218" s="9" t="s">
        <v>517</v>
      </c>
    </row>
    <row r="1219" spans="1:24" ht="17.25" customHeight="1" x14ac:dyDescent="0.2">
      <c r="A1219" s="9">
        <v>412209</v>
      </c>
      <c r="B1219" s="9" t="s">
        <v>5211</v>
      </c>
      <c r="C1219" s="9" t="s">
        <v>303</v>
      </c>
      <c r="D1219" s="9" t="s">
        <v>475</v>
      </c>
      <c r="E1219" s="9" t="s">
        <v>92</v>
      </c>
      <c r="F1219" s="188">
        <v>27451</v>
      </c>
      <c r="G1219" s="9" t="s">
        <v>34</v>
      </c>
      <c r="H1219" s="9" t="s">
        <v>31</v>
      </c>
      <c r="I1219" s="9" t="s">
        <v>157</v>
      </c>
      <c r="Q1219" s="9">
        <v>2000</v>
      </c>
      <c r="U1219" s="9" t="s">
        <v>269</v>
      </c>
      <c r="V1219" s="9" t="s">
        <v>269</v>
      </c>
      <c r="W1219" s="9" t="s">
        <v>269</v>
      </c>
      <c r="X1219" s="9" t="s">
        <v>517</v>
      </c>
    </row>
    <row r="1220" spans="1:24" ht="17.25" customHeight="1" x14ac:dyDescent="0.2">
      <c r="A1220" s="9">
        <v>402731</v>
      </c>
      <c r="B1220" s="9" t="s">
        <v>5212</v>
      </c>
      <c r="C1220" s="9" t="s">
        <v>289</v>
      </c>
      <c r="D1220" s="9" t="s">
        <v>5213</v>
      </c>
      <c r="E1220" s="9" t="s">
        <v>92</v>
      </c>
      <c r="F1220" s="188">
        <v>28247</v>
      </c>
      <c r="G1220" s="9" t="s">
        <v>5214</v>
      </c>
      <c r="H1220" s="9" t="s">
        <v>31</v>
      </c>
      <c r="I1220" s="9" t="s">
        <v>157</v>
      </c>
      <c r="Q1220" s="9">
        <v>2000</v>
      </c>
      <c r="U1220" s="9" t="s">
        <v>269</v>
      </c>
      <c r="V1220" s="9" t="s">
        <v>269</v>
      </c>
      <c r="W1220" s="9" t="s">
        <v>269</v>
      </c>
      <c r="X1220" s="9" t="s">
        <v>517</v>
      </c>
    </row>
    <row r="1221" spans="1:24" ht="17.25" customHeight="1" x14ac:dyDescent="0.2">
      <c r="A1221" s="9">
        <v>417338</v>
      </c>
      <c r="B1221" s="9" t="s">
        <v>5215</v>
      </c>
      <c r="C1221" s="9" t="s">
        <v>305</v>
      </c>
      <c r="D1221" s="9" t="s">
        <v>296</v>
      </c>
      <c r="E1221" s="9" t="s">
        <v>92</v>
      </c>
      <c r="F1221" s="188">
        <v>29603</v>
      </c>
      <c r="G1221" s="9" t="s">
        <v>852</v>
      </c>
      <c r="H1221" s="9" t="s">
        <v>31</v>
      </c>
      <c r="I1221" s="9" t="s">
        <v>157</v>
      </c>
      <c r="Q1221" s="9">
        <v>2000</v>
      </c>
      <c r="U1221" s="9" t="s">
        <v>269</v>
      </c>
      <c r="V1221" s="9" t="s">
        <v>269</v>
      </c>
      <c r="W1221" s="9" t="s">
        <v>269</v>
      </c>
      <c r="X1221" s="9" t="s">
        <v>517</v>
      </c>
    </row>
    <row r="1222" spans="1:24" ht="17.25" customHeight="1" x14ac:dyDescent="0.2">
      <c r="A1222" s="9">
        <v>406628</v>
      </c>
      <c r="B1222" s="9" t="s">
        <v>5216</v>
      </c>
      <c r="C1222" s="9" t="s">
        <v>278</v>
      </c>
      <c r="D1222" s="9" t="s">
        <v>5217</v>
      </c>
      <c r="E1222" s="9" t="s">
        <v>92</v>
      </c>
      <c r="F1222" s="188">
        <v>31076</v>
      </c>
      <c r="G1222" s="9" t="s">
        <v>428</v>
      </c>
      <c r="H1222" s="9" t="s">
        <v>35</v>
      </c>
      <c r="I1222" s="9" t="s">
        <v>157</v>
      </c>
      <c r="Q1222" s="9">
        <v>2000</v>
      </c>
      <c r="U1222" s="9" t="s">
        <v>269</v>
      </c>
      <c r="V1222" s="9" t="s">
        <v>269</v>
      </c>
      <c r="W1222" s="9" t="s">
        <v>269</v>
      </c>
      <c r="X1222" s="9" t="s">
        <v>517</v>
      </c>
    </row>
    <row r="1223" spans="1:24" ht="17.25" customHeight="1" x14ac:dyDescent="0.2">
      <c r="A1223" s="9">
        <v>412156</v>
      </c>
      <c r="B1223" s="9" t="s">
        <v>5074</v>
      </c>
      <c r="C1223" s="9" t="s">
        <v>285</v>
      </c>
      <c r="D1223" s="9" t="s">
        <v>5218</v>
      </c>
      <c r="E1223" s="9" t="s">
        <v>92</v>
      </c>
      <c r="F1223" s="188">
        <v>31155</v>
      </c>
      <c r="G1223" s="9" t="s">
        <v>34</v>
      </c>
      <c r="H1223" s="9" t="s">
        <v>31</v>
      </c>
      <c r="I1223" s="9" t="s">
        <v>157</v>
      </c>
      <c r="Q1223" s="9">
        <v>2000</v>
      </c>
      <c r="U1223" s="9" t="s">
        <v>269</v>
      </c>
      <c r="V1223" s="9" t="s">
        <v>269</v>
      </c>
      <c r="W1223" s="9" t="s">
        <v>269</v>
      </c>
      <c r="X1223" s="9" t="s">
        <v>517</v>
      </c>
    </row>
    <row r="1224" spans="1:24" ht="17.25" customHeight="1" x14ac:dyDescent="0.2">
      <c r="A1224" s="9">
        <v>401816</v>
      </c>
      <c r="B1224" s="9" t="s">
        <v>5219</v>
      </c>
      <c r="C1224" s="9" t="s">
        <v>278</v>
      </c>
      <c r="D1224" s="9" t="s">
        <v>5220</v>
      </c>
      <c r="E1224" s="9" t="s">
        <v>92</v>
      </c>
      <c r="F1224" s="188">
        <v>31413</v>
      </c>
      <c r="G1224" s="9" t="s">
        <v>34</v>
      </c>
      <c r="H1224" s="9" t="s">
        <v>31</v>
      </c>
      <c r="I1224" s="9" t="s">
        <v>157</v>
      </c>
      <c r="Q1224" s="9">
        <v>2000</v>
      </c>
      <c r="U1224" s="9" t="s">
        <v>269</v>
      </c>
      <c r="V1224" s="9" t="s">
        <v>269</v>
      </c>
      <c r="W1224" s="9" t="s">
        <v>269</v>
      </c>
      <c r="X1224" s="9" t="s">
        <v>517</v>
      </c>
    </row>
    <row r="1225" spans="1:24" ht="17.25" customHeight="1" x14ac:dyDescent="0.2">
      <c r="A1225" s="9">
        <v>402953</v>
      </c>
      <c r="B1225" s="9" t="s">
        <v>5221</v>
      </c>
      <c r="C1225" s="9" t="s">
        <v>378</v>
      </c>
      <c r="D1225" s="9" t="s">
        <v>5222</v>
      </c>
      <c r="E1225" s="9" t="s">
        <v>92</v>
      </c>
      <c r="F1225" s="188">
        <v>31727</v>
      </c>
      <c r="G1225" s="9" t="s">
        <v>2740</v>
      </c>
      <c r="H1225" s="9" t="s">
        <v>31</v>
      </c>
      <c r="I1225" s="9" t="s">
        <v>157</v>
      </c>
      <c r="J1225" s="9" t="s">
        <v>29</v>
      </c>
      <c r="K1225" s="9">
        <v>2005</v>
      </c>
      <c r="L1225" s="9" t="s">
        <v>46</v>
      </c>
      <c r="Q1225" s="9">
        <v>2000</v>
      </c>
      <c r="U1225" s="9" t="s">
        <v>269</v>
      </c>
      <c r="V1225" s="9" t="s">
        <v>269</v>
      </c>
      <c r="W1225" s="9" t="s">
        <v>269</v>
      </c>
      <c r="X1225" s="9" t="s">
        <v>517</v>
      </c>
    </row>
    <row r="1226" spans="1:24" ht="17.25" customHeight="1" x14ac:dyDescent="0.2">
      <c r="A1226" s="9">
        <v>404359</v>
      </c>
      <c r="B1226" s="9" t="s">
        <v>5223</v>
      </c>
      <c r="C1226" s="9" t="s">
        <v>387</v>
      </c>
      <c r="D1226" s="9" t="s">
        <v>5224</v>
      </c>
      <c r="E1226" s="9" t="s">
        <v>92</v>
      </c>
      <c r="F1226" s="188">
        <v>31782</v>
      </c>
      <c r="G1226" s="9" t="s">
        <v>34</v>
      </c>
      <c r="H1226" s="9" t="s">
        <v>31</v>
      </c>
      <c r="I1226" s="9" t="s">
        <v>157</v>
      </c>
      <c r="Q1226" s="9">
        <v>2000</v>
      </c>
      <c r="U1226" s="9" t="s">
        <v>269</v>
      </c>
      <c r="V1226" s="9" t="s">
        <v>269</v>
      </c>
      <c r="W1226" s="9" t="s">
        <v>269</v>
      </c>
      <c r="X1226" s="9" t="s">
        <v>517</v>
      </c>
    </row>
    <row r="1227" spans="1:24" ht="17.25" customHeight="1" x14ac:dyDescent="0.2">
      <c r="A1227" s="9">
        <v>410040</v>
      </c>
      <c r="B1227" s="9" t="s">
        <v>5225</v>
      </c>
      <c r="C1227" s="9" t="s">
        <v>936</v>
      </c>
      <c r="D1227" s="9" t="s">
        <v>755</v>
      </c>
      <c r="E1227" s="9" t="s">
        <v>92</v>
      </c>
      <c r="F1227" s="188">
        <v>32025</v>
      </c>
      <c r="G1227" s="9" t="s">
        <v>268</v>
      </c>
      <c r="H1227" s="9" t="s">
        <v>31</v>
      </c>
      <c r="I1227" s="9" t="s">
        <v>157</v>
      </c>
      <c r="Q1227" s="9">
        <v>2000</v>
      </c>
      <c r="U1227" s="9" t="s">
        <v>269</v>
      </c>
      <c r="V1227" s="9" t="s">
        <v>269</v>
      </c>
      <c r="W1227" s="9" t="s">
        <v>269</v>
      </c>
      <c r="X1227" s="9" t="s">
        <v>517</v>
      </c>
    </row>
    <row r="1228" spans="1:24" ht="17.25" customHeight="1" x14ac:dyDescent="0.2">
      <c r="A1228" s="9">
        <v>407008</v>
      </c>
      <c r="B1228" s="9" t="s">
        <v>5226</v>
      </c>
      <c r="C1228" s="9" t="s">
        <v>305</v>
      </c>
      <c r="D1228" s="9" t="s">
        <v>843</v>
      </c>
      <c r="E1228" s="9" t="s">
        <v>92</v>
      </c>
      <c r="F1228" s="188">
        <v>32143</v>
      </c>
      <c r="G1228" s="9" t="s">
        <v>34</v>
      </c>
      <c r="H1228" s="9" t="s">
        <v>31</v>
      </c>
      <c r="I1228" s="9" t="s">
        <v>157</v>
      </c>
      <c r="Q1228" s="9">
        <v>2000</v>
      </c>
      <c r="U1228" s="9" t="s">
        <v>269</v>
      </c>
      <c r="V1228" s="9" t="s">
        <v>269</v>
      </c>
      <c r="W1228" s="9" t="s">
        <v>269</v>
      </c>
      <c r="X1228" s="9" t="s">
        <v>517</v>
      </c>
    </row>
    <row r="1229" spans="1:24" ht="17.25" customHeight="1" x14ac:dyDescent="0.2">
      <c r="A1229" s="9">
        <v>420360</v>
      </c>
      <c r="B1229" s="9" t="s">
        <v>5227</v>
      </c>
      <c r="C1229" s="9" t="s">
        <v>385</v>
      </c>
      <c r="D1229" s="9" t="s">
        <v>502</v>
      </c>
      <c r="E1229" s="9" t="s">
        <v>92</v>
      </c>
      <c r="F1229" s="188">
        <v>32210</v>
      </c>
      <c r="G1229" s="9" t="s">
        <v>34</v>
      </c>
      <c r="H1229" s="9" t="s">
        <v>31</v>
      </c>
      <c r="I1229" s="9" t="s">
        <v>157</v>
      </c>
      <c r="J1229" s="9" t="s">
        <v>32</v>
      </c>
      <c r="K1229" s="9">
        <v>2012</v>
      </c>
      <c r="L1229" s="9" t="s">
        <v>34</v>
      </c>
      <c r="Q1229" s="9">
        <v>2000</v>
      </c>
      <c r="U1229" s="9" t="s">
        <v>269</v>
      </c>
      <c r="V1229" s="9" t="s">
        <v>269</v>
      </c>
      <c r="W1229" s="9" t="s">
        <v>269</v>
      </c>
      <c r="X1229" s="9" t="s">
        <v>517</v>
      </c>
    </row>
    <row r="1230" spans="1:24" ht="17.25" customHeight="1" x14ac:dyDescent="0.2">
      <c r="A1230" s="9">
        <v>407286</v>
      </c>
      <c r="B1230" s="9" t="s">
        <v>5228</v>
      </c>
      <c r="C1230" s="9" t="s">
        <v>941</v>
      </c>
      <c r="D1230" s="9" t="s">
        <v>516</v>
      </c>
      <c r="E1230" s="9" t="s">
        <v>92</v>
      </c>
      <c r="F1230" s="188">
        <v>32243</v>
      </c>
      <c r="G1230" s="9" t="s">
        <v>34</v>
      </c>
      <c r="H1230" s="9" t="s">
        <v>31</v>
      </c>
      <c r="I1230" s="9" t="s">
        <v>157</v>
      </c>
      <c r="Q1230" s="9">
        <v>2000</v>
      </c>
      <c r="U1230" s="9" t="s">
        <v>269</v>
      </c>
      <c r="V1230" s="9" t="s">
        <v>269</v>
      </c>
      <c r="W1230" s="9" t="s">
        <v>269</v>
      </c>
      <c r="X1230" s="9" t="s">
        <v>517</v>
      </c>
    </row>
    <row r="1231" spans="1:24" ht="17.25" customHeight="1" x14ac:dyDescent="0.2">
      <c r="A1231" s="9">
        <v>414996</v>
      </c>
      <c r="B1231" s="9" t="s">
        <v>5229</v>
      </c>
      <c r="C1231" s="9" t="s">
        <v>812</v>
      </c>
      <c r="D1231" s="9" t="s">
        <v>5230</v>
      </c>
      <c r="E1231" s="9" t="s">
        <v>92</v>
      </c>
      <c r="F1231" s="188">
        <v>32358</v>
      </c>
      <c r="G1231" s="9" t="s">
        <v>34</v>
      </c>
      <c r="H1231" s="9" t="s">
        <v>31</v>
      </c>
      <c r="I1231" s="9" t="s">
        <v>157</v>
      </c>
      <c r="J1231" s="9" t="s">
        <v>29</v>
      </c>
      <c r="K1231" s="9">
        <v>2006</v>
      </c>
      <c r="L1231" s="9" t="s">
        <v>34</v>
      </c>
      <c r="Q1231" s="9">
        <v>2000</v>
      </c>
      <c r="U1231" s="9" t="s">
        <v>269</v>
      </c>
      <c r="V1231" s="9" t="s">
        <v>269</v>
      </c>
      <c r="W1231" s="9" t="s">
        <v>269</v>
      </c>
      <c r="X1231" s="9" t="s">
        <v>517</v>
      </c>
    </row>
    <row r="1232" spans="1:24" ht="17.25" customHeight="1" x14ac:dyDescent="0.2">
      <c r="A1232" s="9">
        <v>413241</v>
      </c>
      <c r="B1232" s="9" t="s">
        <v>5231</v>
      </c>
      <c r="C1232" s="9" t="s">
        <v>270</v>
      </c>
      <c r="D1232" s="9" t="s">
        <v>530</v>
      </c>
      <c r="E1232" s="9" t="s">
        <v>92</v>
      </c>
      <c r="F1232" s="188">
        <v>32380</v>
      </c>
      <c r="G1232" s="9" t="s">
        <v>674</v>
      </c>
      <c r="H1232" s="9" t="s">
        <v>31</v>
      </c>
      <c r="I1232" s="9" t="s">
        <v>157</v>
      </c>
      <c r="Q1232" s="9">
        <v>2000</v>
      </c>
      <c r="U1232" s="9" t="s">
        <v>269</v>
      </c>
      <c r="V1232" s="9" t="s">
        <v>269</v>
      </c>
      <c r="W1232" s="9" t="s">
        <v>269</v>
      </c>
      <c r="X1232" s="9" t="s">
        <v>517</v>
      </c>
    </row>
    <row r="1233" spans="1:24" ht="17.25" customHeight="1" x14ac:dyDescent="0.2">
      <c r="A1233" s="9">
        <v>418762</v>
      </c>
      <c r="B1233" s="9" t="s">
        <v>5232</v>
      </c>
      <c r="C1233" s="9" t="s">
        <v>403</v>
      </c>
      <c r="D1233" s="9" t="s">
        <v>329</v>
      </c>
      <c r="E1233" s="9" t="s">
        <v>92</v>
      </c>
      <c r="F1233" s="188">
        <v>33286</v>
      </c>
      <c r="G1233" s="9" t="s">
        <v>34</v>
      </c>
      <c r="H1233" s="9" t="s">
        <v>31</v>
      </c>
      <c r="I1233" s="9" t="s">
        <v>157</v>
      </c>
      <c r="Q1233" s="9">
        <v>2000</v>
      </c>
      <c r="U1233" s="9" t="s">
        <v>269</v>
      </c>
      <c r="V1233" s="9" t="s">
        <v>269</v>
      </c>
      <c r="W1233" s="9" t="s">
        <v>269</v>
      </c>
      <c r="X1233" s="9" t="s">
        <v>517</v>
      </c>
    </row>
    <row r="1234" spans="1:24" ht="17.25" customHeight="1" x14ac:dyDescent="0.2">
      <c r="A1234" s="9">
        <v>412525</v>
      </c>
      <c r="B1234" s="9" t="s">
        <v>5233</v>
      </c>
      <c r="C1234" s="9" t="s">
        <v>862</v>
      </c>
      <c r="D1234" s="9" t="s">
        <v>5234</v>
      </c>
      <c r="E1234" s="9" t="s">
        <v>92</v>
      </c>
      <c r="F1234" s="188">
        <v>33515</v>
      </c>
      <c r="G1234" s="9" t="s">
        <v>5235</v>
      </c>
      <c r="H1234" s="9" t="s">
        <v>31</v>
      </c>
      <c r="I1234" s="9" t="s">
        <v>157</v>
      </c>
      <c r="Q1234" s="9">
        <v>2000</v>
      </c>
      <c r="U1234" s="9" t="s">
        <v>269</v>
      </c>
      <c r="V1234" s="9" t="s">
        <v>269</v>
      </c>
      <c r="W1234" s="9" t="s">
        <v>269</v>
      </c>
      <c r="X1234" s="9" t="s">
        <v>517</v>
      </c>
    </row>
    <row r="1235" spans="1:24" ht="17.25" customHeight="1" x14ac:dyDescent="0.2">
      <c r="A1235" s="9">
        <v>414303</v>
      </c>
      <c r="B1235" s="9" t="s">
        <v>5236</v>
      </c>
      <c r="C1235" s="9" t="s">
        <v>936</v>
      </c>
      <c r="D1235" s="9" t="s">
        <v>5237</v>
      </c>
      <c r="E1235" s="9" t="s">
        <v>92</v>
      </c>
      <c r="F1235" s="188">
        <v>33610</v>
      </c>
      <c r="G1235" s="9" t="s">
        <v>34</v>
      </c>
      <c r="H1235" s="9" t="s">
        <v>31</v>
      </c>
      <c r="I1235" s="9" t="s">
        <v>157</v>
      </c>
      <c r="Q1235" s="9">
        <v>2000</v>
      </c>
      <c r="U1235" s="9" t="s">
        <v>269</v>
      </c>
      <c r="V1235" s="9" t="s">
        <v>269</v>
      </c>
      <c r="W1235" s="9" t="s">
        <v>269</v>
      </c>
      <c r="X1235" s="9" t="s">
        <v>517</v>
      </c>
    </row>
    <row r="1236" spans="1:24" ht="17.25" customHeight="1" x14ac:dyDescent="0.2">
      <c r="A1236" s="9">
        <v>413661</v>
      </c>
      <c r="B1236" s="9" t="s">
        <v>5238</v>
      </c>
      <c r="C1236" s="9" t="s">
        <v>472</v>
      </c>
      <c r="D1236" s="9" t="s">
        <v>5239</v>
      </c>
      <c r="E1236" s="9" t="s">
        <v>92</v>
      </c>
      <c r="F1236" s="188">
        <v>33970</v>
      </c>
      <c r="G1236" s="9" t="s">
        <v>34</v>
      </c>
      <c r="H1236" s="9" t="s">
        <v>31</v>
      </c>
      <c r="I1236" s="9" t="s">
        <v>157</v>
      </c>
      <c r="Q1236" s="9">
        <v>2000</v>
      </c>
      <c r="U1236" s="9" t="s">
        <v>269</v>
      </c>
      <c r="V1236" s="9" t="s">
        <v>269</v>
      </c>
      <c r="W1236" s="9" t="s">
        <v>269</v>
      </c>
      <c r="X1236" s="9" t="s">
        <v>517</v>
      </c>
    </row>
    <row r="1237" spans="1:24" ht="17.25" customHeight="1" x14ac:dyDescent="0.2">
      <c r="A1237" s="9">
        <v>417444</v>
      </c>
      <c r="B1237" s="9" t="s">
        <v>681</v>
      </c>
      <c r="C1237" s="9" t="s">
        <v>415</v>
      </c>
      <c r="D1237" s="9" t="s">
        <v>473</v>
      </c>
      <c r="E1237" s="9" t="s">
        <v>92</v>
      </c>
      <c r="F1237" s="188">
        <v>33970</v>
      </c>
      <c r="G1237" s="9" t="s">
        <v>5240</v>
      </c>
      <c r="H1237" s="9" t="s">
        <v>31</v>
      </c>
      <c r="I1237" s="9" t="s">
        <v>157</v>
      </c>
      <c r="Q1237" s="9">
        <v>2000</v>
      </c>
      <c r="U1237" s="9" t="s">
        <v>269</v>
      </c>
      <c r="V1237" s="9" t="s">
        <v>269</v>
      </c>
      <c r="W1237" s="9" t="s">
        <v>269</v>
      </c>
      <c r="X1237" s="9" t="s">
        <v>517</v>
      </c>
    </row>
    <row r="1238" spans="1:24" ht="17.25" customHeight="1" x14ac:dyDescent="0.2">
      <c r="A1238" s="9">
        <v>417719</v>
      </c>
      <c r="B1238" s="9" t="s">
        <v>5241</v>
      </c>
      <c r="C1238" s="9" t="s">
        <v>503</v>
      </c>
      <c r="D1238" s="9" t="s">
        <v>739</v>
      </c>
      <c r="E1238" s="9" t="s">
        <v>92</v>
      </c>
      <c r="F1238" s="188">
        <v>33994</v>
      </c>
      <c r="G1238" s="9" t="s">
        <v>34</v>
      </c>
      <c r="H1238" s="9" t="s">
        <v>31</v>
      </c>
      <c r="I1238" s="9" t="s">
        <v>157</v>
      </c>
      <c r="Q1238" s="9">
        <v>2000</v>
      </c>
      <c r="U1238" s="9" t="s">
        <v>269</v>
      </c>
      <c r="V1238" s="9" t="s">
        <v>269</v>
      </c>
      <c r="W1238" s="9" t="s">
        <v>269</v>
      </c>
      <c r="X1238" s="9" t="s">
        <v>517</v>
      </c>
    </row>
    <row r="1239" spans="1:24" ht="17.25" customHeight="1" x14ac:dyDescent="0.2">
      <c r="A1239" s="9">
        <v>419183</v>
      </c>
      <c r="B1239" s="9" t="s">
        <v>5242</v>
      </c>
      <c r="C1239" s="9" t="s">
        <v>692</v>
      </c>
      <c r="D1239" s="9" t="s">
        <v>5067</v>
      </c>
      <c r="E1239" s="9" t="s">
        <v>92</v>
      </c>
      <c r="F1239" s="188">
        <v>34335</v>
      </c>
      <c r="G1239" s="9" t="s">
        <v>34</v>
      </c>
      <c r="H1239" s="9" t="s">
        <v>31</v>
      </c>
      <c r="I1239" s="9" t="s">
        <v>157</v>
      </c>
      <c r="J1239" s="9" t="s">
        <v>32</v>
      </c>
      <c r="K1239" s="9">
        <v>2012</v>
      </c>
      <c r="L1239" s="9" t="s">
        <v>34</v>
      </c>
      <c r="Q1239" s="9">
        <v>2000</v>
      </c>
      <c r="U1239" s="9" t="s">
        <v>269</v>
      </c>
      <c r="V1239" s="9" t="s">
        <v>269</v>
      </c>
      <c r="W1239" s="9" t="s">
        <v>269</v>
      </c>
      <c r="X1239" s="9" t="s">
        <v>517</v>
      </c>
    </row>
    <row r="1240" spans="1:24" ht="17.25" customHeight="1" x14ac:dyDescent="0.2">
      <c r="A1240" s="9">
        <v>418384</v>
      </c>
      <c r="B1240" s="9" t="s">
        <v>5243</v>
      </c>
      <c r="C1240" s="9" t="s">
        <v>582</v>
      </c>
      <c r="D1240" s="9" t="s">
        <v>322</v>
      </c>
      <c r="E1240" s="9" t="s">
        <v>92</v>
      </c>
      <c r="F1240" s="188">
        <v>34488</v>
      </c>
      <c r="G1240" s="9" t="s">
        <v>480</v>
      </c>
      <c r="H1240" s="9" t="s">
        <v>35</v>
      </c>
      <c r="I1240" s="9" t="s">
        <v>157</v>
      </c>
      <c r="J1240" s="9" t="s">
        <v>29</v>
      </c>
      <c r="K1240" s="9">
        <v>2011</v>
      </c>
      <c r="L1240" s="9" t="s">
        <v>46</v>
      </c>
      <c r="Q1240" s="9">
        <v>2000</v>
      </c>
      <c r="U1240" s="9" t="s">
        <v>269</v>
      </c>
      <c r="V1240" s="9" t="s">
        <v>269</v>
      </c>
      <c r="W1240" s="9" t="s">
        <v>269</v>
      </c>
      <c r="X1240" s="9" t="s">
        <v>517</v>
      </c>
    </row>
    <row r="1241" spans="1:24" ht="17.25" customHeight="1" x14ac:dyDescent="0.2">
      <c r="A1241" s="9">
        <v>425261</v>
      </c>
      <c r="B1241" s="9" t="s">
        <v>5244</v>
      </c>
      <c r="C1241" s="9" t="s">
        <v>307</v>
      </c>
      <c r="D1241" s="9" t="s">
        <v>468</v>
      </c>
      <c r="E1241" s="9" t="s">
        <v>92</v>
      </c>
      <c r="F1241" s="188">
        <v>34553</v>
      </c>
      <c r="G1241" s="9" t="s">
        <v>319</v>
      </c>
      <c r="H1241" s="9" t="s">
        <v>31</v>
      </c>
      <c r="I1241" s="9" t="s">
        <v>157</v>
      </c>
      <c r="K1241" s="9">
        <v>2012</v>
      </c>
      <c r="L1241" s="9" t="s">
        <v>34</v>
      </c>
      <c r="Q1241" s="9">
        <v>2000</v>
      </c>
      <c r="U1241" s="9" t="s">
        <v>269</v>
      </c>
      <c r="V1241" s="9" t="s">
        <v>269</v>
      </c>
      <c r="W1241" s="9" t="s">
        <v>269</v>
      </c>
      <c r="X1241" s="9" t="s">
        <v>517</v>
      </c>
    </row>
    <row r="1242" spans="1:24" ht="17.25" customHeight="1" x14ac:dyDescent="0.2">
      <c r="A1242" s="9">
        <v>419752</v>
      </c>
      <c r="B1242" s="9" t="s">
        <v>5245</v>
      </c>
      <c r="C1242" s="9" t="s">
        <v>307</v>
      </c>
      <c r="D1242" s="9" t="s">
        <v>5246</v>
      </c>
      <c r="E1242" s="9" t="s">
        <v>92</v>
      </c>
      <c r="F1242" s="188">
        <v>34646</v>
      </c>
      <c r="G1242" s="9" t="s">
        <v>551</v>
      </c>
      <c r="H1242" s="9" t="s">
        <v>31</v>
      </c>
      <c r="I1242" s="9" t="s">
        <v>157</v>
      </c>
      <c r="J1242" s="9" t="s">
        <v>29</v>
      </c>
      <c r="K1242" s="9">
        <v>2012</v>
      </c>
      <c r="L1242" s="9" t="s">
        <v>46</v>
      </c>
      <c r="Q1242" s="9">
        <v>2000</v>
      </c>
      <c r="U1242" s="9" t="s">
        <v>269</v>
      </c>
      <c r="V1242" s="9" t="s">
        <v>269</v>
      </c>
      <c r="W1242" s="9" t="s">
        <v>269</v>
      </c>
      <c r="X1242" s="9" t="s">
        <v>517</v>
      </c>
    </row>
    <row r="1243" spans="1:24" ht="17.25" customHeight="1" x14ac:dyDescent="0.2">
      <c r="A1243" s="9">
        <v>417127</v>
      </c>
      <c r="B1243" s="9" t="s">
        <v>5247</v>
      </c>
      <c r="C1243" s="9" t="s">
        <v>584</v>
      </c>
      <c r="D1243" s="9" t="s">
        <v>518</v>
      </c>
      <c r="E1243" s="9" t="s">
        <v>92</v>
      </c>
      <c r="F1243" s="188">
        <v>34700</v>
      </c>
      <c r="G1243" s="9" t="s">
        <v>34</v>
      </c>
      <c r="H1243" s="9" t="s">
        <v>31</v>
      </c>
      <c r="I1243" s="9" t="s">
        <v>157</v>
      </c>
      <c r="Q1243" s="9">
        <v>2000</v>
      </c>
      <c r="U1243" s="9" t="s">
        <v>269</v>
      </c>
      <c r="V1243" s="9" t="s">
        <v>269</v>
      </c>
      <c r="W1243" s="9" t="s">
        <v>269</v>
      </c>
      <c r="X1243" s="9" t="s">
        <v>517</v>
      </c>
    </row>
    <row r="1244" spans="1:24" ht="17.25" customHeight="1" x14ac:dyDescent="0.2">
      <c r="A1244" s="9">
        <v>422864</v>
      </c>
      <c r="B1244" s="9" t="s">
        <v>5248</v>
      </c>
      <c r="C1244" s="9" t="s">
        <v>382</v>
      </c>
      <c r="D1244" s="9" t="s">
        <v>365</v>
      </c>
      <c r="E1244" s="9" t="s">
        <v>92</v>
      </c>
      <c r="F1244" s="188">
        <v>34911</v>
      </c>
      <c r="G1244" s="9" t="s">
        <v>34</v>
      </c>
      <c r="H1244" s="9" t="s">
        <v>31</v>
      </c>
      <c r="I1244" s="9" t="s">
        <v>157</v>
      </c>
      <c r="J1244" s="9" t="s">
        <v>32</v>
      </c>
      <c r="K1244" s="9">
        <v>2014</v>
      </c>
      <c r="L1244" s="9" t="s">
        <v>34</v>
      </c>
      <c r="Q1244" s="9">
        <v>2000</v>
      </c>
      <c r="U1244" s="9" t="s">
        <v>269</v>
      </c>
      <c r="V1244" s="9" t="s">
        <v>269</v>
      </c>
      <c r="W1244" s="9" t="s">
        <v>269</v>
      </c>
      <c r="X1244" s="9" t="s">
        <v>517</v>
      </c>
    </row>
    <row r="1245" spans="1:24" ht="17.25" customHeight="1" x14ac:dyDescent="0.2">
      <c r="A1245" s="9">
        <v>420906</v>
      </c>
      <c r="B1245" s="9" t="s">
        <v>5249</v>
      </c>
      <c r="C1245" s="9" t="s">
        <v>5250</v>
      </c>
      <c r="D1245" s="9" t="s">
        <v>379</v>
      </c>
      <c r="E1245" s="9" t="s">
        <v>92</v>
      </c>
      <c r="F1245" s="188">
        <v>35065</v>
      </c>
      <c r="G1245" s="9" t="s">
        <v>791</v>
      </c>
      <c r="H1245" s="9" t="s">
        <v>31</v>
      </c>
      <c r="I1245" s="9" t="s">
        <v>157</v>
      </c>
      <c r="J1245" s="9" t="s">
        <v>29</v>
      </c>
      <c r="K1245" s="9">
        <v>2013</v>
      </c>
      <c r="L1245" s="9" t="s">
        <v>46</v>
      </c>
      <c r="Q1245" s="9">
        <v>2000</v>
      </c>
      <c r="U1245" s="9" t="s">
        <v>269</v>
      </c>
      <c r="V1245" s="9" t="s">
        <v>269</v>
      </c>
      <c r="W1245" s="9" t="s">
        <v>269</v>
      </c>
      <c r="X1245" s="9" t="s">
        <v>517</v>
      </c>
    </row>
    <row r="1246" spans="1:24" ht="17.25" customHeight="1" x14ac:dyDescent="0.2">
      <c r="A1246" s="9">
        <v>420783</v>
      </c>
      <c r="B1246" s="9" t="s">
        <v>5251</v>
      </c>
      <c r="C1246" s="9" t="s">
        <v>5252</v>
      </c>
      <c r="D1246" s="9" t="s">
        <v>318</v>
      </c>
      <c r="E1246" s="9" t="s">
        <v>92</v>
      </c>
      <c r="F1246" s="188">
        <v>35088</v>
      </c>
      <c r="G1246" s="9" t="s">
        <v>480</v>
      </c>
      <c r="H1246" s="9" t="s">
        <v>31</v>
      </c>
      <c r="I1246" s="9" t="s">
        <v>157</v>
      </c>
      <c r="J1246" s="9" t="s">
        <v>32</v>
      </c>
      <c r="K1246" s="9">
        <v>2014</v>
      </c>
      <c r="L1246" s="9" t="s">
        <v>34</v>
      </c>
      <c r="Q1246" s="9">
        <v>2000</v>
      </c>
      <c r="U1246" s="9" t="s">
        <v>269</v>
      </c>
      <c r="V1246" s="9" t="s">
        <v>269</v>
      </c>
      <c r="W1246" s="9" t="s">
        <v>269</v>
      </c>
      <c r="X1246" s="9" t="s">
        <v>517</v>
      </c>
    </row>
    <row r="1247" spans="1:24" ht="17.25" customHeight="1" x14ac:dyDescent="0.2">
      <c r="A1247" s="9">
        <v>423287</v>
      </c>
      <c r="B1247" s="9" t="s">
        <v>5253</v>
      </c>
      <c r="C1247" s="9" t="s">
        <v>684</v>
      </c>
      <c r="D1247" s="9" t="s">
        <v>4893</v>
      </c>
      <c r="E1247" s="9" t="s">
        <v>92</v>
      </c>
      <c r="F1247" s="188">
        <v>35245</v>
      </c>
      <c r="G1247" s="9" t="s">
        <v>338</v>
      </c>
      <c r="H1247" s="9" t="s">
        <v>31</v>
      </c>
      <c r="I1247" s="9" t="s">
        <v>157</v>
      </c>
      <c r="J1247" s="9" t="s">
        <v>32</v>
      </c>
      <c r="K1247" s="9">
        <v>2013</v>
      </c>
      <c r="L1247" s="9" t="s">
        <v>46</v>
      </c>
      <c r="Q1247" s="9">
        <v>2000</v>
      </c>
      <c r="U1247" s="9" t="s">
        <v>269</v>
      </c>
      <c r="V1247" s="9" t="s">
        <v>269</v>
      </c>
      <c r="W1247" s="9" t="s">
        <v>269</v>
      </c>
      <c r="X1247" s="9" t="s">
        <v>517</v>
      </c>
    </row>
    <row r="1248" spans="1:24" ht="17.25" customHeight="1" x14ac:dyDescent="0.2">
      <c r="A1248" s="9">
        <v>422578</v>
      </c>
      <c r="B1248" s="9" t="s">
        <v>5254</v>
      </c>
      <c r="C1248" s="9" t="s">
        <v>439</v>
      </c>
      <c r="D1248" s="9" t="s">
        <v>5255</v>
      </c>
      <c r="E1248" s="9" t="s">
        <v>92</v>
      </c>
      <c r="F1248" s="188">
        <v>35431</v>
      </c>
      <c r="G1248" s="9" t="s">
        <v>469</v>
      </c>
      <c r="H1248" s="9" t="s">
        <v>31</v>
      </c>
      <c r="I1248" s="9" t="s">
        <v>157</v>
      </c>
      <c r="J1248" s="9" t="s">
        <v>32</v>
      </c>
      <c r="K1248" s="9">
        <v>2014</v>
      </c>
      <c r="L1248" s="9" t="s">
        <v>46</v>
      </c>
      <c r="Q1248" s="9">
        <v>2000</v>
      </c>
      <c r="U1248" s="9" t="s">
        <v>269</v>
      </c>
      <c r="V1248" s="9" t="s">
        <v>269</v>
      </c>
      <c r="W1248" s="9" t="s">
        <v>269</v>
      </c>
      <c r="X1248" s="9" t="s">
        <v>517</v>
      </c>
    </row>
    <row r="1249" spans="1:24" ht="17.25" customHeight="1" x14ac:dyDescent="0.2">
      <c r="A1249" s="9">
        <v>420646</v>
      </c>
      <c r="B1249" s="9" t="s">
        <v>5256</v>
      </c>
      <c r="C1249" s="9" t="s">
        <v>332</v>
      </c>
      <c r="D1249" s="9" t="s">
        <v>5257</v>
      </c>
      <c r="E1249" s="9" t="s">
        <v>92</v>
      </c>
      <c r="F1249" s="188">
        <v>35521</v>
      </c>
      <c r="G1249" s="9" t="s">
        <v>34</v>
      </c>
      <c r="H1249" s="9" t="s">
        <v>31</v>
      </c>
      <c r="I1249" s="9" t="s">
        <v>157</v>
      </c>
      <c r="J1249" s="9" t="s">
        <v>32</v>
      </c>
      <c r="K1249" s="9">
        <v>2016</v>
      </c>
      <c r="L1249" s="9" t="s">
        <v>34</v>
      </c>
      <c r="Q1249" s="9">
        <v>2000</v>
      </c>
      <c r="U1249" s="9" t="s">
        <v>269</v>
      </c>
      <c r="V1249" s="9" t="s">
        <v>269</v>
      </c>
      <c r="W1249" s="9" t="s">
        <v>269</v>
      </c>
      <c r="X1249" s="9" t="s">
        <v>517</v>
      </c>
    </row>
    <row r="1250" spans="1:24" ht="17.25" customHeight="1" x14ac:dyDescent="0.2">
      <c r="A1250" s="9">
        <v>421441</v>
      </c>
      <c r="B1250" s="9" t="s">
        <v>5258</v>
      </c>
      <c r="C1250" s="9" t="s">
        <v>285</v>
      </c>
      <c r="D1250" s="9" t="s">
        <v>5259</v>
      </c>
      <c r="E1250" s="9" t="s">
        <v>92</v>
      </c>
      <c r="F1250" s="188">
        <v>35697</v>
      </c>
      <c r="G1250" s="9" t="s">
        <v>830</v>
      </c>
      <c r="H1250" s="9" t="s">
        <v>31</v>
      </c>
      <c r="I1250" s="9" t="s">
        <v>157</v>
      </c>
      <c r="J1250" s="9" t="s">
        <v>29</v>
      </c>
      <c r="K1250" s="9">
        <v>2016</v>
      </c>
      <c r="L1250" s="9" t="s">
        <v>34</v>
      </c>
      <c r="Q1250" s="9">
        <v>2000</v>
      </c>
      <c r="U1250" s="9" t="s">
        <v>269</v>
      </c>
      <c r="V1250" s="9" t="s">
        <v>269</v>
      </c>
      <c r="W1250" s="9" t="s">
        <v>269</v>
      </c>
      <c r="X1250" s="9" t="s">
        <v>517</v>
      </c>
    </row>
    <row r="1251" spans="1:24" ht="17.25" customHeight="1" x14ac:dyDescent="0.2">
      <c r="A1251" s="9">
        <v>421669</v>
      </c>
      <c r="B1251" s="9" t="s">
        <v>5260</v>
      </c>
      <c r="C1251" s="9" t="s">
        <v>623</v>
      </c>
      <c r="D1251" s="9" t="s">
        <v>5261</v>
      </c>
      <c r="E1251" s="9" t="s">
        <v>92</v>
      </c>
      <c r="F1251" s="188">
        <v>35827</v>
      </c>
      <c r="G1251" s="9" t="s">
        <v>487</v>
      </c>
      <c r="H1251" s="9" t="s">
        <v>31</v>
      </c>
      <c r="I1251" s="9" t="s">
        <v>157</v>
      </c>
      <c r="J1251" s="9" t="s">
        <v>29</v>
      </c>
      <c r="K1251" s="9">
        <v>2015</v>
      </c>
      <c r="L1251" s="9" t="s">
        <v>46</v>
      </c>
      <c r="Q1251" s="9">
        <v>2000</v>
      </c>
      <c r="U1251" s="9" t="s">
        <v>269</v>
      </c>
      <c r="V1251" s="9" t="s">
        <v>269</v>
      </c>
      <c r="W1251" s="9" t="s">
        <v>269</v>
      </c>
      <c r="X1251" s="9" t="s">
        <v>517</v>
      </c>
    </row>
    <row r="1252" spans="1:24" ht="17.25" customHeight="1" x14ac:dyDescent="0.2">
      <c r="A1252" s="9">
        <v>425412</v>
      </c>
      <c r="B1252" s="9" t="s">
        <v>5262</v>
      </c>
      <c r="C1252" s="9" t="s">
        <v>270</v>
      </c>
      <c r="D1252" s="9" t="s">
        <v>324</v>
      </c>
      <c r="E1252" s="9" t="s">
        <v>92</v>
      </c>
      <c r="F1252" s="188">
        <v>36004</v>
      </c>
      <c r="G1252" s="9" t="s">
        <v>34</v>
      </c>
      <c r="H1252" s="9" t="s">
        <v>35</v>
      </c>
      <c r="I1252" s="9" t="s">
        <v>157</v>
      </c>
      <c r="J1252" s="9" t="s">
        <v>32</v>
      </c>
      <c r="K1252" s="9">
        <v>2016</v>
      </c>
      <c r="L1252" s="9" t="s">
        <v>46</v>
      </c>
      <c r="Q1252" s="9">
        <v>2000</v>
      </c>
      <c r="U1252" s="9" t="s">
        <v>269</v>
      </c>
      <c r="V1252" s="9" t="s">
        <v>269</v>
      </c>
      <c r="W1252" s="9" t="s">
        <v>269</v>
      </c>
      <c r="X1252" s="9" t="s">
        <v>517</v>
      </c>
    </row>
    <row r="1253" spans="1:24" ht="17.25" customHeight="1" x14ac:dyDescent="0.2">
      <c r="A1253" s="9">
        <v>422283</v>
      </c>
      <c r="B1253" s="9" t="s">
        <v>5263</v>
      </c>
      <c r="C1253" s="9" t="s">
        <v>383</v>
      </c>
      <c r="D1253" s="9" t="s">
        <v>3576</v>
      </c>
      <c r="E1253" s="9" t="s">
        <v>92</v>
      </c>
      <c r="F1253" s="188">
        <v>36072</v>
      </c>
      <c r="G1253" s="9" t="s">
        <v>34</v>
      </c>
      <c r="H1253" s="9" t="s">
        <v>31</v>
      </c>
      <c r="I1253" s="9" t="s">
        <v>157</v>
      </c>
      <c r="J1253" s="9" t="s">
        <v>29</v>
      </c>
      <c r="K1253" s="9">
        <v>2016</v>
      </c>
      <c r="L1253" s="9" t="s">
        <v>34</v>
      </c>
      <c r="Q1253" s="9">
        <v>2000</v>
      </c>
      <c r="U1253" s="9" t="s">
        <v>269</v>
      </c>
      <c r="V1253" s="9" t="s">
        <v>269</v>
      </c>
      <c r="W1253" s="9" t="s">
        <v>269</v>
      </c>
      <c r="X1253" s="9" t="s">
        <v>517</v>
      </c>
    </row>
    <row r="1254" spans="1:24" ht="17.25" customHeight="1" x14ac:dyDescent="0.2">
      <c r="A1254" s="9">
        <v>420910</v>
      </c>
      <c r="B1254" s="9" t="s">
        <v>5264</v>
      </c>
      <c r="C1254" s="9" t="s">
        <v>307</v>
      </c>
      <c r="D1254" s="9" t="s">
        <v>275</v>
      </c>
      <c r="E1254" s="9" t="s">
        <v>92</v>
      </c>
      <c r="F1254" s="188">
        <v>36074</v>
      </c>
      <c r="G1254" s="9" t="s">
        <v>870</v>
      </c>
      <c r="H1254" s="9" t="s">
        <v>31</v>
      </c>
      <c r="I1254" s="9" t="s">
        <v>157</v>
      </c>
      <c r="J1254" s="9" t="s">
        <v>29</v>
      </c>
      <c r="K1254" s="9">
        <v>2016</v>
      </c>
      <c r="L1254" s="9" t="s">
        <v>86</v>
      </c>
      <c r="Q1254" s="9">
        <v>2000</v>
      </c>
      <c r="U1254" s="9" t="s">
        <v>269</v>
      </c>
      <c r="V1254" s="9" t="s">
        <v>269</v>
      </c>
      <c r="W1254" s="9" t="s">
        <v>269</v>
      </c>
      <c r="X1254" s="9" t="s">
        <v>517</v>
      </c>
    </row>
    <row r="1255" spans="1:24" ht="17.25" customHeight="1" x14ac:dyDescent="0.2">
      <c r="A1255" s="9">
        <v>422051</v>
      </c>
      <c r="B1255" s="9" t="s">
        <v>5265</v>
      </c>
      <c r="C1255" s="9" t="s">
        <v>490</v>
      </c>
      <c r="D1255" s="9" t="s">
        <v>565</v>
      </c>
      <c r="E1255" s="9" t="s">
        <v>92</v>
      </c>
      <c r="F1255" s="188">
        <v>36092</v>
      </c>
      <c r="G1255" s="9" t="s">
        <v>63</v>
      </c>
      <c r="H1255" s="9" t="s">
        <v>31</v>
      </c>
      <c r="I1255" s="9" t="s">
        <v>157</v>
      </c>
      <c r="J1255" s="9" t="s">
        <v>29</v>
      </c>
      <c r="K1255" s="9">
        <v>2016</v>
      </c>
      <c r="L1255" s="9" t="s">
        <v>46</v>
      </c>
      <c r="Q1255" s="9">
        <v>2000</v>
      </c>
      <c r="U1255" s="9" t="s">
        <v>269</v>
      </c>
      <c r="V1255" s="9" t="s">
        <v>269</v>
      </c>
      <c r="W1255" s="9" t="s">
        <v>269</v>
      </c>
      <c r="X1255" s="9" t="s">
        <v>517</v>
      </c>
    </row>
    <row r="1256" spans="1:24" ht="17.25" customHeight="1" x14ac:dyDescent="0.2">
      <c r="A1256" s="9">
        <v>415835</v>
      </c>
      <c r="B1256" s="9" t="s">
        <v>5266</v>
      </c>
      <c r="C1256" s="9" t="s">
        <v>285</v>
      </c>
      <c r="D1256" s="9" t="s">
        <v>532</v>
      </c>
      <c r="E1256" s="9" t="s">
        <v>92</v>
      </c>
      <c r="F1256" s="188" t="s">
        <v>5267</v>
      </c>
      <c r="G1256" s="9" t="s">
        <v>866</v>
      </c>
      <c r="H1256" s="9" t="s">
        <v>31</v>
      </c>
      <c r="I1256" s="9" t="s">
        <v>157</v>
      </c>
      <c r="Q1256" s="9">
        <v>2000</v>
      </c>
      <c r="U1256" s="9" t="s">
        <v>269</v>
      </c>
      <c r="V1256" s="9" t="s">
        <v>269</v>
      </c>
      <c r="W1256" s="9" t="s">
        <v>269</v>
      </c>
      <c r="X1256" s="9" t="s">
        <v>517</v>
      </c>
    </row>
    <row r="1257" spans="1:24" ht="17.25" customHeight="1" x14ac:dyDescent="0.2">
      <c r="A1257" s="9">
        <v>421645</v>
      </c>
      <c r="B1257" s="9" t="s">
        <v>5268</v>
      </c>
      <c r="C1257" s="9" t="s">
        <v>266</v>
      </c>
      <c r="D1257" s="9" t="s">
        <v>851</v>
      </c>
      <c r="E1257" s="9" t="s">
        <v>93</v>
      </c>
      <c r="F1257" s="188">
        <v>26539</v>
      </c>
      <c r="G1257" s="9" t="s">
        <v>5269</v>
      </c>
      <c r="H1257" s="9" t="s">
        <v>31</v>
      </c>
      <c r="I1257" s="9" t="s">
        <v>157</v>
      </c>
      <c r="J1257" s="9" t="s">
        <v>29</v>
      </c>
      <c r="K1257" s="9">
        <v>1990</v>
      </c>
      <c r="L1257" s="9" t="s">
        <v>34</v>
      </c>
      <c r="Q1257" s="9">
        <v>2000</v>
      </c>
      <c r="U1257" s="9" t="s">
        <v>269</v>
      </c>
      <c r="V1257" s="9" t="s">
        <v>269</v>
      </c>
      <c r="W1257" s="9" t="s">
        <v>269</v>
      </c>
      <c r="X1257" s="9" t="s">
        <v>687</v>
      </c>
    </row>
    <row r="1258" spans="1:24" ht="17.25" customHeight="1" x14ac:dyDescent="0.2">
      <c r="A1258" s="9">
        <v>422311</v>
      </c>
      <c r="B1258" s="9" t="s">
        <v>5270</v>
      </c>
      <c r="C1258" s="9" t="s">
        <v>959</v>
      </c>
      <c r="D1258" s="9" t="s">
        <v>328</v>
      </c>
      <c r="E1258" s="9" t="s">
        <v>93</v>
      </c>
      <c r="F1258" s="188">
        <v>34846</v>
      </c>
      <c r="G1258" s="9" t="s">
        <v>34</v>
      </c>
      <c r="H1258" s="9" t="s">
        <v>31</v>
      </c>
      <c r="I1258" s="9" t="s">
        <v>157</v>
      </c>
      <c r="J1258" s="9" t="s">
        <v>29</v>
      </c>
      <c r="K1258" s="9">
        <v>2013</v>
      </c>
      <c r="L1258" s="9" t="s">
        <v>34</v>
      </c>
      <c r="Q1258" s="9">
        <v>2000</v>
      </c>
      <c r="U1258" s="9" t="s">
        <v>269</v>
      </c>
      <c r="V1258" s="9" t="s">
        <v>269</v>
      </c>
      <c r="W1258" s="9" t="s">
        <v>269</v>
      </c>
      <c r="X1258" s="9" t="s">
        <v>687</v>
      </c>
    </row>
    <row r="1259" spans="1:24" ht="17.25" customHeight="1" x14ac:dyDescent="0.2">
      <c r="A1259" s="9">
        <v>424390</v>
      </c>
      <c r="B1259" s="9" t="s">
        <v>5271</v>
      </c>
      <c r="C1259" s="9" t="s">
        <v>2174</v>
      </c>
      <c r="D1259" s="9" t="s">
        <v>390</v>
      </c>
      <c r="E1259" s="9" t="s">
        <v>93</v>
      </c>
      <c r="F1259" s="188">
        <v>35438</v>
      </c>
      <c r="G1259" s="9" t="s">
        <v>5272</v>
      </c>
      <c r="H1259" s="9" t="s">
        <v>31</v>
      </c>
      <c r="I1259" s="9" t="s">
        <v>157</v>
      </c>
      <c r="J1259" s="9" t="s">
        <v>32</v>
      </c>
      <c r="K1259" s="9">
        <v>2014</v>
      </c>
      <c r="L1259" s="9" t="s">
        <v>763</v>
      </c>
      <c r="Q1259" s="9">
        <v>2000</v>
      </c>
      <c r="U1259" s="9" t="s">
        <v>269</v>
      </c>
      <c r="V1259" s="9" t="s">
        <v>269</v>
      </c>
      <c r="W1259" s="9" t="s">
        <v>269</v>
      </c>
      <c r="X1259" s="9" t="s">
        <v>687</v>
      </c>
    </row>
    <row r="1260" spans="1:24" ht="17.25" customHeight="1" x14ac:dyDescent="0.2">
      <c r="A1260" s="9">
        <v>421271</v>
      </c>
      <c r="B1260" s="9" t="s">
        <v>5273</v>
      </c>
      <c r="C1260" s="9" t="s">
        <v>3643</v>
      </c>
      <c r="D1260" s="9" t="s">
        <v>328</v>
      </c>
      <c r="E1260" s="9" t="s">
        <v>93</v>
      </c>
      <c r="F1260" s="188">
        <v>35941</v>
      </c>
      <c r="G1260" s="9" t="s">
        <v>34</v>
      </c>
      <c r="H1260" s="9" t="s">
        <v>31</v>
      </c>
      <c r="I1260" s="9" t="s">
        <v>157</v>
      </c>
      <c r="J1260" s="9" t="s">
        <v>32</v>
      </c>
      <c r="K1260" s="9">
        <v>2016</v>
      </c>
      <c r="L1260" s="9" t="s">
        <v>34</v>
      </c>
      <c r="Q1260" s="9">
        <v>2000</v>
      </c>
      <c r="U1260" s="9" t="s">
        <v>269</v>
      </c>
      <c r="V1260" s="9" t="s">
        <v>269</v>
      </c>
      <c r="W1260" s="9" t="s">
        <v>269</v>
      </c>
      <c r="X1260" s="9" t="s">
        <v>687</v>
      </c>
    </row>
    <row r="1261" spans="1:24" ht="17.25" customHeight="1" x14ac:dyDescent="0.2">
      <c r="A1261" s="9">
        <v>420028</v>
      </c>
      <c r="B1261" s="9" t="s">
        <v>5274</v>
      </c>
      <c r="C1261" s="9" t="s">
        <v>641</v>
      </c>
      <c r="D1261" s="9" t="s">
        <v>822</v>
      </c>
      <c r="E1261" s="9" t="s">
        <v>92</v>
      </c>
      <c r="F1261" s="188">
        <v>35431</v>
      </c>
      <c r="H1261" s="9" t="s">
        <v>31</v>
      </c>
      <c r="I1261" s="9" t="s">
        <v>157</v>
      </c>
      <c r="J1261" s="9" t="s">
        <v>32</v>
      </c>
      <c r="K1261" s="9">
        <v>2015</v>
      </c>
      <c r="L1261" s="9" t="s">
        <v>34</v>
      </c>
      <c r="Q1261" s="9">
        <v>2000</v>
      </c>
      <c r="U1261" s="9" t="s">
        <v>269</v>
      </c>
      <c r="V1261" s="9" t="s">
        <v>269</v>
      </c>
      <c r="W1261" s="9" t="s">
        <v>269</v>
      </c>
      <c r="X1261" s="9" t="s">
        <v>687</v>
      </c>
    </row>
    <row r="1262" spans="1:24" ht="17.25" customHeight="1" x14ac:dyDescent="0.2">
      <c r="A1262" s="9">
        <v>422274</v>
      </c>
      <c r="B1262" s="9" t="s">
        <v>5275</v>
      </c>
      <c r="C1262" s="9" t="s">
        <v>387</v>
      </c>
      <c r="D1262" s="9" t="s">
        <v>412</v>
      </c>
      <c r="E1262" s="9" t="s">
        <v>92</v>
      </c>
      <c r="F1262" s="188">
        <v>36161</v>
      </c>
      <c r="G1262" s="9" t="s">
        <v>873</v>
      </c>
      <c r="H1262" s="9" t="s">
        <v>31</v>
      </c>
      <c r="I1262" s="9" t="s">
        <v>157</v>
      </c>
      <c r="J1262" s="9" t="s">
        <v>29</v>
      </c>
      <c r="K1262" s="9">
        <v>2016</v>
      </c>
      <c r="L1262" s="9" t="s">
        <v>86</v>
      </c>
      <c r="Q1262" s="9">
        <v>2000</v>
      </c>
      <c r="U1262" s="9" t="s">
        <v>269</v>
      </c>
      <c r="V1262" s="9" t="s">
        <v>269</v>
      </c>
      <c r="W1262" s="9" t="s">
        <v>269</v>
      </c>
      <c r="X1262" s="9" t="s">
        <v>687</v>
      </c>
    </row>
    <row r="1263" spans="1:24" ht="17.25" customHeight="1" x14ac:dyDescent="0.2">
      <c r="A1263" s="9">
        <v>403589</v>
      </c>
      <c r="B1263" s="9" t="s">
        <v>5276</v>
      </c>
      <c r="C1263" s="9" t="s">
        <v>430</v>
      </c>
      <c r="D1263" s="9" t="s">
        <v>308</v>
      </c>
      <c r="E1263" s="9" t="s">
        <v>93</v>
      </c>
      <c r="F1263" s="188">
        <v>30401</v>
      </c>
      <c r="G1263" s="9" t="s">
        <v>34</v>
      </c>
      <c r="H1263" s="9" t="s">
        <v>31</v>
      </c>
      <c r="I1263" s="9" t="s">
        <v>157</v>
      </c>
      <c r="J1263" s="9" t="s">
        <v>32</v>
      </c>
      <c r="K1263" s="9" t="s">
        <v>5277</v>
      </c>
      <c r="L1263" s="9" t="s">
        <v>34</v>
      </c>
      <c r="Q1263" s="9">
        <v>2000</v>
      </c>
      <c r="U1263" s="9" t="s">
        <v>269</v>
      </c>
      <c r="V1263" s="9" t="s">
        <v>269</v>
      </c>
      <c r="W1263" s="9" t="s">
        <v>269</v>
      </c>
    </row>
    <row r="1264" spans="1:24" ht="17.25" customHeight="1" x14ac:dyDescent="0.2">
      <c r="A1264" s="9">
        <v>410261</v>
      </c>
      <c r="B1264" s="9" t="s">
        <v>5278</v>
      </c>
      <c r="C1264" s="9" t="s">
        <v>949</v>
      </c>
      <c r="D1264" s="9" t="s">
        <v>5279</v>
      </c>
      <c r="E1264" s="9" t="s">
        <v>93</v>
      </c>
      <c r="F1264" s="188">
        <v>30663</v>
      </c>
      <c r="G1264" s="9" t="s">
        <v>34</v>
      </c>
      <c r="H1264" s="9" t="s">
        <v>31</v>
      </c>
      <c r="I1264" s="9" t="s">
        <v>157</v>
      </c>
      <c r="Q1264" s="9">
        <v>2000</v>
      </c>
      <c r="U1264" s="9" t="s">
        <v>269</v>
      </c>
      <c r="V1264" s="9" t="s">
        <v>269</v>
      </c>
      <c r="W1264" s="9" t="s">
        <v>269</v>
      </c>
    </row>
    <row r="1265" spans="1:23" ht="17.25" customHeight="1" x14ac:dyDescent="0.2">
      <c r="A1265" s="9">
        <v>422148</v>
      </c>
      <c r="B1265" s="9" t="s">
        <v>5280</v>
      </c>
      <c r="C1265" s="9" t="s">
        <v>285</v>
      </c>
      <c r="D1265" s="9" t="s">
        <v>459</v>
      </c>
      <c r="E1265" s="9" t="s">
        <v>93</v>
      </c>
      <c r="F1265" s="188">
        <v>31048</v>
      </c>
      <c r="G1265" s="9" t="s">
        <v>34</v>
      </c>
      <c r="H1265" s="9" t="s">
        <v>31</v>
      </c>
      <c r="I1265" s="9" t="s">
        <v>157</v>
      </c>
      <c r="J1265" s="9" t="s">
        <v>32</v>
      </c>
      <c r="K1265" s="9">
        <v>2003</v>
      </c>
      <c r="L1265" s="9" t="s">
        <v>34</v>
      </c>
      <c r="Q1265" s="9">
        <v>2000</v>
      </c>
      <c r="U1265" s="9" t="s">
        <v>269</v>
      </c>
      <c r="V1265" s="9" t="s">
        <v>269</v>
      </c>
      <c r="W1265" s="9" t="s">
        <v>269</v>
      </c>
    </row>
    <row r="1266" spans="1:23" ht="17.25" customHeight="1" x14ac:dyDescent="0.2">
      <c r="A1266" s="9">
        <v>424952</v>
      </c>
      <c r="B1266" s="9" t="s">
        <v>5281</v>
      </c>
      <c r="C1266" s="9" t="s">
        <v>436</v>
      </c>
      <c r="D1266" s="9" t="s">
        <v>653</v>
      </c>
      <c r="E1266" s="9" t="s">
        <v>93</v>
      </c>
      <c r="F1266" s="188">
        <v>31167</v>
      </c>
      <c r="G1266" s="9" t="s">
        <v>63</v>
      </c>
      <c r="H1266" s="9" t="s">
        <v>31</v>
      </c>
      <c r="I1266" s="9" t="s">
        <v>157</v>
      </c>
      <c r="J1266" s="9" t="s">
        <v>29</v>
      </c>
      <c r="K1266" s="9">
        <v>2003</v>
      </c>
      <c r="L1266" s="9" t="s">
        <v>63</v>
      </c>
      <c r="Q1266" s="9">
        <v>2000</v>
      </c>
      <c r="U1266" s="9" t="s">
        <v>269</v>
      </c>
      <c r="V1266" s="9" t="s">
        <v>269</v>
      </c>
      <c r="W1266" s="9" t="s">
        <v>269</v>
      </c>
    </row>
    <row r="1267" spans="1:23" ht="17.25" customHeight="1" x14ac:dyDescent="0.2">
      <c r="A1267" s="9">
        <v>424936</v>
      </c>
      <c r="B1267" s="9" t="s">
        <v>5282</v>
      </c>
      <c r="C1267" s="9" t="s">
        <v>892</v>
      </c>
      <c r="D1267" s="9" t="s">
        <v>267</v>
      </c>
      <c r="E1267" s="9" t="s">
        <v>93</v>
      </c>
      <c r="F1267" s="188">
        <v>31232</v>
      </c>
      <c r="G1267" s="9" t="s">
        <v>668</v>
      </c>
      <c r="H1267" s="9" t="s">
        <v>31</v>
      </c>
      <c r="I1267" s="9" t="s">
        <v>157</v>
      </c>
      <c r="J1267" s="9" t="s">
        <v>32</v>
      </c>
      <c r="K1267" s="9">
        <v>2003</v>
      </c>
      <c r="L1267" s="9" t="s">
        <v>34</v>
      </c>
      <c r="Q1267" s="9">
        <v>2000</v>
      </c>
      <c r="U1267" s="9" t="s">
        <v>269</v>
      </c>
      <c r="V1267" s="9" t="s">
        <v>269</v>
      </c>
      <c r="W1267" s="9" t="s">
        <v>269</v>
      </c>
    </row>
    <row r="1268" spans="1:23" ht="17.25" customHeight="1" x14ac:dyDescent="0.2">
      <c r="A1268" s="9">
        <v>424516</v>
      </c>
      <c r="B1268" s="9" t="s">
        <v>5283</v>
      </c>
      <c r="C1268" s="9" t="s">
        <v>758</v>
      </c>
      <c r="D1268" s="9" t="s">
        <v>412</v>
      </c>
      <c r="E1268" s="9" t="s">
        <v>93</v>
      </c>
      <c r="F1268" s="188">
        <v>31376</v>
      </c>
      <c r="G1268" s="9" t="s">
        <v>34</v>
      </c>
      <c r="H1268" s="9" t="s">
        <v>31</v>
      </c>
      <c r="I1268" s="9" t="s">
        <v>157</v>
      </c>
      <c r="J1268" s="9" t="s">
        <v>29</v>
      </c>
      <c r="K1268" s="9">
        <v>2006</v>
      </c>
      <c r="L1268" s="9" t="s">
        <v>34</v>
      </c>
      <c r="Q1268" s="9">
        <v>2000</v>
      </c>
      <c r="U1268" s="9" t="s">
        <v>269</v>
      </c>
      <c r="V1268" s="9" t="s">
        <v>269</v>
      </c>
      <c r="W1268" s="9" t="s">
        <v>269</v>
      </c>
    </row>
    <row r="1269" spans="1:23" ht="17.25" customHeight="1" x14ac:dyDescent="0.2">
      <c r="A1269" s="9">
        <v>425675</v>
      </c>
      <c r="B1269" s="9" t="s">
        <v>5284</v>
      </c>
      <c r="C1269" s="9" t="s">
        <v>1465</v>
      </c>
      <c r="D1269" s="9" t="s">
        <v>710</v>
      </c>
      <c r="E1269" s="9" t="s">
        <v>93</v>
      </c>
      <c r="F1269" s="188">
        <v>31681</v>
      </c>
      <c r="G1269" s="9" t="s">
        <v>5285</v>
      </c>
      <c r="H1269" s="9" t="s">
        <v>31</v>
      </c>
      <c r="I1269" s="9" t="s">
        <v>157</v>
      </c>
      <c r="J1269" s="9" t="s">
        <v>32</v>
      </c>
      <c r="K1269" s="9">
        <v>2005</v>
      </c>
      <c r="L1269" s="9" t="s">
        <v>268</v>
      </c>
      <c r="Q1269" s="9">
        <v>2000</v>
      </c>
      <c r="U1269" s="9" t="s">
        <v>269</v>
      </c>
      <c r="V1269" s="9" t="s">
        <v>269</v>
      </c>
      <c r="W1269" s="9" t="s">
        <v>269</v>
      </c>
    </row>
    <row r="1270" spans="1:23" ht="17.25" customHeight="1" x14ac:dyDescent="0.2">
      <c r="A1270" s="9">
        <v>419837</v>
      </c>
      <c r="B1270" s="9" t="s">
        <v>5286</v>
      </c>
      <c r="C1270" s="9" t="s">
        <v>285</v>
      </c>
      <c r="D1270" s="9" t="s">
        <v>1019</v>
      </c>
      <c r="E1270" s="9" t="s">
        <v>93</v>
      </c>
      <c r="F1270" s="188">
        <v>31706</v>
      </c>
      <c r="G1270" s="9" t="s">
        <v>34</v>
      </c>
      <c r="H1270" s="9" t="s">
        <v>31</v>
      </c>
      <c r="I1270" s="9" t="s">
        <v>157</v>
      </c>
      <c r="J1270" s="9" t="s">
        <v>29</v>
      </c>
      <c r="K1270" s="9">
        <v>2006</v>
      </c>
      <c r="L1270" s="9" t="s">
        <v>34</v>
      </c>
      <c r="Q1270" s="9">
        <v>2000</v>
      </c>
      <c r="U1270" s="9" t="s">
        <v>269</v>
      </c>
      <c r="V1270" s="9" t="s">
        <v>269</v>
      </c>
      <c r="W1270" s="9" t="s">
        <v>269</v>
      </c>
    </row>
    <row r="1271" spans="1:23" ht="17.25" customHeight="1" x14ac:dyDescent="0.2">
      <c r="A1271" s="9">
        <v>425653</v>
      </c>
      <c r="B1271" s="9" t="s">
        <v>5287</v>
      </c>
      <c r="C1271" s="9" t="s">
        <v>5288</v>
      </c>
      <c r="D1271" s="9" t="s">
        <v>295</v>
      </c>
      <c r="E1271" s="9" t="s">
        <v>93</v>
      </c>
      <c r="F1271" s="188">
        <v>32693</v>
      </c>
      <c r="G1271" s="9" t="s">
        <v>301</v>
      </c>
      <c r="H1271" s="9" t="s">
        <v>31</v>
      </c>
      <c r="I1271" s="9" t="s">
        <v>157</v>
      </c>
      <c r="J1271" s="9" t="s">
        <v>29</v>
      </c>
      <c r="K1271" s="9">
        <v>2008</v>
      </c>
      <c r="L1271" s="9" t="s">
        <v>46</v>
      </c>
      <c r="Q1271" s="9">
        <v>2000</v>
      </c>
      <c r="U1271" s="9" t="s">
        <v>269</v>
      </c>
      <c r="V1271" s="9" t="s">
        <v>269</v>
      </c>
      <c r="W1271" s="9" t="s">
        <v>269</v>
      </c>
    </row>
    <row r="1272" spans="1:23" ht="17.25" customHeight="1" x14ac:dyDescent="0.2">
      <c r="A1272" s="9">
        <v>419276</v>
      </c>
      <c r="B1272" s="9" t="s">
        <v>5289</v>
      </c>
      <c r="C1272" s="9" t="s">
        <v>347</v>
      </c>
      <c r="D1272" s="9" t="s">
        <v>789</v>
      </c>
      <c r="E1272" s="9" t="s">
        <v>93</v>
      </c>
      <c r="F1272" s="188">
        <v>33013</v>
      </c>
      <c r="G1272" s="9" t="s">
        <v>34</v>
      </c>
      <c r="H1272" s="9" t="s">
        <v>31</v>
      </c>
      <c r="I1272" s="9" t="s">
        <v>157</v>
      </c>
      <c r="K1272" s="9">
        <v>2012</v>
      </c>
      <c r="L1272" s="9" t="s">
        <v>34</v>
      </c>
      <c r="Q1272" s="9">
        <v>2000</v>
      </c>
      <c r="U1272" s="9" t="s">
        <v>269</v>
      </c>
      <c r="V1272" s="9" t="s">
        <v>269</v>
      </c>
      <c r="W1272" s="9" t="s">
        <v>269</v>
      </c>
    </row>
    <row r="1273" spans="1:23" ht="17.25" customHeight="1" x14ac:dyDescent="0.2">
      <c r="A1273" s="9">
        <v>425561</v>
      </c>
      <c r="B1273" s="9" t="s">
        <v>5290</v>
      </c>
      <c r="C1273" s="9" t="s">
        <v>266</v>
      </c>
      <c r="D1273" s="9" t="s">
        <v>329</v>
      </c>
      <c r="E1273" s="9" t="s">
        <v>93</v>
      </c>
      <c r="F1273" s="188">
        <v>33443</v>
      </c>
      <c r="G1273" s="9" t="s">
        <v>34</v>
      </c>
      <c r="H1273" s="9" t="s">
        <v>31</v>
      </c>
      <c r="I1273" s="9" t="s">
        <v>157</v>
      </c>
      <c r="J1273" s="9" t="s">
        <v>32</v>
      </c>
      <c r="K1273" s="9">
        <v>2012</v>
      </c>
      <c r="L1273" s="9" t="s">
        <v>34</v>
      </c>
      <c r="Q1273" s="9">
        <v>2000</v>
      </c>
      <c r="U1273" s="9" t="s">
        <v>269</v>
      </c>
      <c r="V1273" s="9" t="s">
        <v>269</v>
      </c>
      <c r="W1273" s="9" t="s">
        <v>269</v>
      </c>
    </row>
    <row r="1274" spans="1:23" ht="17.25" customHeight="1" x14ac:dyDescent="0.2">
      <c r="A1274" s="9">
        <v>422834</v>
      </c>
      <c r="B1274" s="9" t="s">
        <v>5291</v>
      </c>
      <c r="C1274" s="9" t="s">
        <v>302</v>
      </c>
      <c r="D1274" s="9" t="s">
        <v>271</v>
      </c>
      <c r="E1274" s="9" t="s">
        <v>93</v>
      </c>
      <c r="F1274" s="188">
        <v>34043</v>
      </c>
      <c r="G1274" s="9" t="s">
        <v>34</v>
      </c>
      <c r="H1274" s="9" t="s">
        <v>35</v>
      </c>
      <c r="I1274" s="9" t="s">
        <v>157</v>
      </c>
      <c r="J1274" s="9" t="s">
        <v>32</v>
      </c>
      <c r="K1274" s="9">
        <v>2011</v>
      </c>
      <c r="L1274" s="9" t="s">
        <v>46</v>
      </c>
      <c r="Q1274" s="9">
        <v>2000</v>
      </c>
      <c r="U1274" s="9" t="s">
        <v>269</v>
      </c>
      <c r="V1274" s="9" t="s">
        <v>269</v>
      </c>
      <c r="W1274" s="9" t="s">
        <v>269</v>
      </c>
    </row>
    <row r="1275" spans="1:23" ht="17.25" customHeight="1" x14ac:dyDescent="0.2">
      <c r="A1275" s="9">
        <v>419684</v>
      </c>
      <c r="B1275" s="9" t="s">
        <v>5292</v>
      </c>
      <c r="C1275" s="9" t="s">
        <v>4527</v>
      </c>
      <c r="D1275" s="9" t="s">
        <v>328</v>
      </c>
      <c r="E1275" s="9" t="s">
        <v>93</v>
      </c>
      <c r="F1275" s="188">
        <v>34335</v>
      </c>
      <c r="G1275" s="9" t="s">
        <v>34</v>
      </c>
      <c r="H1275" s="9" t="s">
        <v>31</v>
      </c>
      <c r="I1275" s="9" t="s">
        <v>157</v>
      </c>
      <c r="J1275" s="9" t="s">
        <v>32</v>
      </c>
      <c r="K1275" s="9">
        <v>2014</v>
      </c>
      <c r="L1275" s="9" t="s">
        <v>34</v>
      </c>
      <c r="Q1275" s="9">
        <v>2000</v>
      </c>
      <c r="U1275" s="9" t="s">
        <v>269</v>
      </c>
      <c r="V1275" s="9" t="s">
        <v>269</v>
      </c>
      <c r="W1275" s="9" t="s">
        <v>269</v>
      </c>
    </row>
    <row r="1276" spans="1:23" ht="17.25" customHeight="1" x14ac:dyDescent="0.2">
      <c r="A1276" s="9">
        <v>427030</v>
      </c>
      <c r="B1276" s="9" t="s">
        <v>5293</v>
      </c>
      <c r="C1276" s="9" t="s">
        <v>985</v>
      </c>
      <c r="D1276" s="9" t="s">
        <v>872</v>
      </c>
      <c r="E1276" s="9" t="s">
        <v>93</v>
      </c>
      <c r="F1276" s="188">
        <v>34374</v>
      </c>
      <c r="G1276" s="9" t="s">
        <v>301</v>
      </c>
      <c r="H1276" s="9" t="s">
        <v>31</v>
      </c>
      <c r="I1276" s="9" t="s">
        <v>157</v>
      </c>
      <c r="J1276" s="9" t="s">
        <v>32</v>
      </c>
      <c r="K1276" s="9" t="s">
        <v>878</v>
      </c>
      <c r="L1276" s="9" t="s">
        <v>34</v>
      </c>
      <c r="Q1276" s="9">
        <v>2000</v>
      </c>
      <c r="U1276" s="9" t="s">
        <v>269</v>
      </c>
      <c r="V1276" s="9" t="s">
        <v>269</v>
      </c>
      <c r="W1276" s="9" t="s">
        <v>269</v>
      </c>
    </row>
    <row r="1277" spans="1:23" ht="17.25" customHeight="1" x14ac:dyDescent="0.2">
      <c r="A1277" s="9">
        <v>416325</v>
      </c>
      <c r="B1277" s="9" t="s">
        <v>5294</v>
      </c>
      <c r="C1277" s="9" t="s">
        <v>5295</v>
      </c>
      <c r="D1277" s="9" t="s">
        <v>5296</v>
      </c>
      <c r="E1277" s="9" t="s">
        <v>93</v>
      </c>
      <c r="F1277" s="188">
        <v>34431</v>
      </c>
      <c r="G1277" s="9" t="s">
        <v>1020</v>
      </c>
      <c r="H1277" s="9" t="s">
        <v>31</v>
      </c>
      <c r="I1277" s="9" t="s">
        <v>157</v>
      </c>
      <c r="Q1277" s="9">
        <v>2000</v>
      </c>
      <c r="U1277" s="9" t="s">
        <v>269</v>
      </c>
      <c r="V1277" s="9" t="s">
        <v>269</v>
      </c>
      <c r="W1277" s="9" t="s">
        <v>269</v>
      </c>
    </row>
    <row r="1278" spans="1:23" ht="17.25" customHeight="1" x14ac:dyDescent="0.2">
      <c r="A1278" s="9">
        <v>426095</v>
      </c>
      <c r="B1278" s="9" t="s">
        <v>5297</v>
      </c>
      <c r="C1278" s="9" t="s">
        <v>332</v>
      </c>
      <c r="D1278" s="9" t="s">
        <v>409</v>
      </c>
      <c r="E1278" s="9" t="s">
        <v>93</v>
      </c>
      <c r="F1278" s="188">
        <v>34477</v>
      </c>
      <c r="G1278" s="9" t="s">
        <v>5298</v>
      </c>
      <c r="H1278" s="9" t="s">
        <v>31</v>
      </c>
      <c r="I1278" s="9" t="s">
        <v>157</v>
      </c>
      <c r="J1278" s="9" t="s">
        <v>32</v>
      </c>
      <c r="K1278" s="9" t="s">
        <v>5299</v>
      </c>
      <c r="L1278" s="9" t="s">
        <v>86</v>
      </c>
      <c r="Q1278" s="9">
        <v>2000</v>
      </c>
      <c r="U1278" s="9" t="s">
        <v>269</v>
      </c>
      <c r="V1278" s="9" t="s">
        <v>269</v>
      </c>
      <c r="W1278" s="9" t="s">
        <v>269</v>
      </c>
    </row>
    <row r="1279" spans="1:23" ht="17.25" customHeight="1" x14ac:dyDescent="0.2">
      <c r="A1279" s="9">
        <v>424467</v>
      </c>
      <c r="B1279" s="9" t="s">
        <v>5300</v>
      </c>
      <c r="C1279" s="9" t="s">
        <v>503</v>
      </c>
      <c r="D1279" s="9" t="s">
        <v>5301</v>
      </c>
      <c r="E1279" s="9" t="s">
        <v>93</v>
      </c>
      <c r="F1279" s="188">
        <v>34519</v>
      </c>
      <c r="G1279" s="9" t="s">
        <v>34</v>
      </c>
      <c r="H1279" s="9" t="s">
        <v>31</v>
      </c>
      <c r="I1279" s="9" t="s">
        <v>157</v>
      </c>
      <c r="J1279" s="9" t="s">
        <v>32</v>
      </c>
      <c r="K1279" s="9">
        <v>2012</v>
      </c>
      <c r="L1279" s="9" t="s">
        <v>34</v>
      </c>
      <c r="Q1279" s="9">
        <v>2000</v>
      </c>
      <c r="U1279" s="9" t="s">
        <v>269</v>
      </c>
      <c r="V1279" s="9" t="s">
        <v>269</v>
      </c>
      <c r="W1279" s="9" t="s">
        <v>269</v>
      </c>
    </row>
    <row r="1280" spans="1:23" ht="17.25" customHeight="1" x14ac:dyDescent="0.2">
      <c r="A1280" s="9">
        <v>424577</v>
      </c>
      <c r="B1280" s="9" t="s">
        <v>5302</v>
      </c>
      <c r="C1280" s="9" t="s">
        <v>281</v>
      </c>
      <c r="D1280" s="9" t="s">
        <v>412</v>
      </c>
      <c r="E1280" s="9" t="s">
        <v>93</v>
      </c>
      <c r="F1280" s="188">
        <v>34700</v>
      </c>
      <c r="G1280" s="9" t="s">
        <v>34</v>
      </c>
      <c r="H1280" s="9" t="s">
        <v>31</v>
      </c>
      <c r="I1280" s="9" t="s">
        <v>157</v>
      </c>
      <c r="J1280" s="9" t="s">
        <v>29</v>
      </c>
      <c r="K1280" s="9">
        <v>2013</v>
      </c>
      <c r="L1280" s="9" t="s">
        <v>34</v>
      </c>
      <c r="Q1280" s="9">
        <v>2000</v>
      </c>
      <c r="U1280" s="9" t="s">
        <v>269</v>
      </c>
      <c r="V1280" s="9" t="s">
        <v>269</v>
      </c>
      <c r="W1280" s="9" t="s">
        <v>269</v>
      </c>
    </row>
    <row r="1281" spans="1:23" ht="17.25" customHeight="1" x14ac:dyDescent="0.2">
      <c r="A1281" s="9">
        <v>420706</v>
      </c>
      <c r="B1281" s="9" t="s">
        <v>5303</v>
      </c>
      <c r="C1281" s="9" t="s">
        <v>378</v>
      </c>
      <c r="D1281" s="9" t="s">
        <v>337</v>
      </c>
      <c r="E1281" s="9" t="s">
        <v>93</v>
      </c>
      <c r="F1281" s="188">
        <v>34840</v>
      </c>
      <c r="G1281" s="9" t="s">
        <v>34</v>
      </c>
      <c r="H1281" s="9" t="s">
        <v>31</v>
      </c>
      <c r="I1281" s="9" t="s">
        <v>157</v>
      </c>
      <c r="J1281" s="9" t="s">
        <v>29</v>
      </c>
      <c r="K1281" s="9">
        <v>2013</v>
      </c>
      <c r="L1281" s="9" t="s">
        <v>34</v>
      </c>
      <c r="Q1281" s="9">
        <v>2000</v>
      </c>
      <c r="U1281" s="9" t="s">
        <v>269</v>
      </c>
      <c r="V1281" s="9" t="s">
        <v>269</v>
      </c>
      <c r="W1281" s="9" t="s">
        <v>269</v>
      </c>
    </row>
    <row r="1282" spans="1:23" ht="17.25" customHeight="1" x14ac:dyDescent="0.2">
      <c r="A1282" s="9">
        <v>424505</v>
      </c>
      <c r="B1282" s="9" t="s">
        <v>5304</v>
      </c>
      <c r="C1282" s="9" t="s">
        <v>410</v>
      </c>
      <c r="D1282" s="9" t="s">
        <v>760</v>
      </c>
      <c r="E1282" s="9" t="s">
        <v>93</v>
      </c>
      <c r="F1282" s="188">
        <v>34960</v>
      </c>
      <c r="G1282" s="9" t="s">
        <v>5305</v>
      </c>
      <c r="H1282" s="9" t="s">
        <v>31</v>
      </c>
      <c r="I1282" s="9" t="s">
        <v>157</v>
      </c>
      <c r="J1282" s="9" t="s">
        <v>29</v>
      </c>
      <c r="K1282" s="9">
        <v>2013</v>
      </c>
      <c r="L1282" s="9" t="s">
        <v>46</v>
      </c>
      <c r="Q1282" s="9">
        <v>2000</v>
      </c>
      <c r="U1282" s="9" t="s">
        <v>269</v>
      </c>
      <c r="V1282" s="9" t="s">
        <v>269</v>
      </c>
      <c r="W1282" s="9" t="s">
        <v>269</v>
      </c>
    </row>
    <row r="1283" spans="1:23" ht="17.25" customHeight="1" x14ac:dyDescent="0.2">
      <c r="A1283" s="9">
        <v>418136</v>
      </c>
      <c r="B1283" s="9" t="s">
        <v>5306</v>
      </c>
      <c r="C1283" s="9" t="s">
        <v>316</v>
      </c>
      <c r="D1283" s="9" t="s">
        <v>488</v>
      </c>
      <c r="E1283" s="9" t="s">
        <v>93</v>
      </c>
      <c r="F1283" s="188">
        <v>35065</v>
      </c>
      <c r="G1283" s="9" t="s">
        <v>34</v>
      </c>
      <c r="H1283" s="9" t="s">
        <v>31</v>
      </c>
      <c r="I1283" s="9" t="s">
        <v>157</v>
      </c>
      <c r="J1283" s="9" t="s">
        <v>29</v>
      </c>
      <c r="K1283" s="9">
        <v>2015</v>
      </c>
      <c r="L1283" s="9" t="s">
        <v>34</v>
      </c>
      <c r="Q1283" s="9">
        <v>2000</v>
      </c>
      <c r="U1283" s="9" t="s">
        <v>269</v>
      </c>
      <c r="V1283" s="9" t="s">
        <v>269</v>
      </c>
      <c r="W1283" s="9" t="s">
        <v>269</v>
      </c>
    </row>
    <row r="1284" spans="1:23" ht="17.25" customHeight="1" x14ac:dyDescent="0.2">
      <c r="A1284" s="9">
        <v>420762</v>
      </c>
      <c r="B1284" s="9" t="s">
        <v>5307</v>
      </c>
      <c r="C1284" s="9" t="s">
        <v>964</v>
      </c>
      <c r="D1284" s="9" t="s">
        <v>500</v>
      </c>
      <c r="E1284" s="9" t="s">
        <v>93</v>
      </c>
      <c r="F1284" s="188">
        <v>35089</v>
      </c>
      <c r="G1284" s="9" t="s">
        <v>86</v>
      </c>
      <c r="H1284" s="9" t="s">
        <v>31</v>
      </c>
      <c r="I1284" s="9" t="s">
        <v>157</v>
      </c>
      <c r="J1284" s="9" t="s">
        <v>29</v>
      </c>
      <c r="K1284" s="9">
        <v>2013</v>
      </c>
      <c r="L1284" s="9" t="s">
        <v>86</v>
      </c>
      <c r="Q1284" s="9">
        <v>2000</v>
      </c>
      <c r="U1284" s="9" t="s">
        <v>269</v>
      </c>
      <c r="V1284" s="9" t="s">
        <v>269</v>
      </c>
      <c r="W1284" s="9" t="s">
        <v>269</v>
      </c>
    </row>
    <row r="1285" spans="1:23" ht="17.25" customHeight="1" x14ac:dyDescent="0.2">
      <c r="A1285" s="9">
        <v>423037</v>
      </c>
      <c r="B1285" s="9" t="s">
        <v>5308</v>
      </c>
      <c r="C1285" s="9" t="s">
        <v>278</v>
      </c>
      <c r="D1285" s="9" t="s">
        <v>631</v>
      </c>
      <c r="E1285" s="9" t="s">
        <v>93</v>
      </c>
      <c r="F1285" s="188">
        <v>35125</v>
      </c>
      <c r="G1285" s="9" t="s">
        <v>83</v>
      </c>
      <c r="H1285" s="9" t="s">
        <v>31</v>
      </c>
      <c r="I1285" s="9" t="s">
        <v>157</v>
      </c>
      <c r="J1285" s="9" t="s">
        <v>32</v>
      </c>
      <c r="K1285" s="9">
        <v>2014</v>
      </c>
      <c r="L1285" s="9" t="s">
        <v>83</v>
      </c>
      <c r="Q1285" s="9">
        <v>2000</v>
      </c>
      <c r="U1285" s="9" t="s">
        <v>269</v>
      </c>
      <c r="V1285" s="9" t="s">
        <v>269</v>
      </c>
      <c r="W1285" s="9" t="s">
        <v>269</v>
      </c>
    </row>
    <row r="1286" spans="1:23" ht="17.25" customHeight="1" x14ac:dyDescent="0.2">
      <c r="A1286" s="9">
        <v>421742</v>
      </c>
      <c r="B1286" s="9" t="s">
        <v>5309</v>
      </c>
      <c r="C1286" s="9" t="s">
        <v>540</v>
      </c>
      <c r="D1286" s="9" t="s">
        <v>364</v>
      </c>
      <c r="E1286" s="9" t="s">
        <v>93</v>
      </c>
      <c r="F1286" s="188">
        <v>35230</v>
      </c>
      <c r="G1286" s="9" t="s">
        <v>86</v>
      </c>
      <c r="H1286" s="9" t="s">
        <v>31</v>
      </c>
      <c r="I1286" s="9" t="s">
        <v>157</v>
      </c>
      <c r="K1286" s="9">
        <v>2014</v>
      </c>
      <c r="Q1286" s="9">
        <v>2000</v>
      </c>
      <c r="U1286" s="9" t="s">
        <v>269</v>
      </c>
      <c r="V1286" s="9" t="s">
        <v>269</v>
      </c>
      <c r="W1286" s="9" t="s">
        <v>269</v>
      </c>
    </row>
    <row r="1287" spans="1:23" ht="17.25" customHeight="1" x14ac:dyDescent="0.2">
      <c r="A1287" s="9">
        <v>423643</v>
      </c>
      <c r="B1287" s="9" t="s">
        <v>3289</v>
      </c>
      <c r="C1287" s="9" t="s">
        <v>442</v>
      </c>
      <c r="D1287" s="9" t="s">
        <v>434</v>
      </c>
      <c r="E1287" s="9" t="s">
        <v>93</v>
      </c>
      <c r="F1287" s="188">
        <v>35332</v>
      </c>
      <c r="G1287" s="9" t="s">
        <v>34</v>
      </c>
      <c r="H1287" s="9" t="s">
        <v>31</v>
      </c>
      <c r="I1287" s="9" t="s">
        <v>157</v>
      </c>
      <c r="J1287" s="9" t="s">
        <v>32</v>
      </c>
      <c r="K1287" s="9">
        <v>2015</v>
      </c>
      <c r="L1287" s="9" t="s">
        <v>34</v>
      </c>
      <c r="Q1287" s="9">
        <v>2000</v>
      </c>
      <c r="U1287" s="9" t="s">
        <v>269</v>
      </c>
      <c r="V1287" s="9" t="s">
        <v>269</v>
      </c>
      <c r="W1287" s="9" t="s">
        <v>269</v>
      </c>
    </row>
    <row r="1288" spans="1:23" ht="17.25" customHeight="1" x14ac:dyDescent="0.2">
      <c r="A1288" s="9">
        <v>419544</v>
      </c>
      <c r="B1288" s="9" t="s">
        <v>5310</v>
      </c>
      <c r="C1288" s="9" t="s">
        <v>576</v>
      </c>
      <c r="D1288" s="9" t="s">
        <v>508</v>
      </c>
      <c r="E1288" s="9" t="s">
        <v>93</v>
      </c>
      <c r="F1288" s="188">
        <v>35356</v>
      </c>
      <c r="G1288" s="9" t="s">
        <v>34</v>
      </c>
      <c r="H1288" s="9" t="s">
        <v>31</v>
      </c>
      <c r="I1288" s="9" t="s">
        <v>157</v>
      </c>
      <c r="J1288" s="9" t="s">
        <v>32</v>
      </c>
      <c r="L1288" s="9" t="s">
        <v>34</v>
      </c>
      <c r="Q1288" s="9">
        <v>2000</v>
      </c>
      <c r="U1288" s="9" t="s">
        <v>269</v>
      </c>
      <c r="V1288" s="9" t="s">
        <v>269</v>
      </c>
      <c r="W1288" s="9" t="s">
        <v>269</v>
      </c>
    </row>
    <row r="1289" spans="1:23" ht="17.25" customHeight="1" x14ac:dyDescent="0.2">
      <c r="A1289" s="9">
        <v>421759</v>
      </c>
      <c r="B1289" s="9" t="s">
        <v>5311</v>
      </c>
      <c r="C1289" s="9" t="s">
        <v>559</v>
      </c>
      <c r="D1289" s="9" t="s">
        <v>5312</v>
      </c>
      <c r="E1289" s="9" t="s">
        <v>93</v>
      </c>
      <c r="F1289" s="188">
        <v>35358</v>
      </c>
      <c r="G1289" s="9" t="s">
        <v>86</v>
      </c>
      <c r="H1289" s="9" t="s">
        <v>31</v>
      </c>
      <c r="I1289" s="9" t="s">
        <v>157</v>
      </c>
      <c r="K1289" s="9">
        <v>2016</v>
      </c>
      <c r="L1289" s="9" t="s">
        <v>86</v>
      </c>
      <c r="Q1289" s="9">
        <v>2000</v>
      </c>
      <c r="U1289" s="9" t="s">
        <v>269</v>
      </c>
      <c r="V1289" s="9" t="s">
        <v>269</v>
      </c>
      <c r="W1289" s="9" t="s">
        <v>269</v>
      </c>
    </row>
    <row r="1290" spans="1:23" ht="17.25" customHeight="1" x14ac:dyDescent="0.2">
      <c r="A1290" s="9">
        <v>424407</v>
      </c>
      <c r="B1290" s="9" t="s">
        <v>5313</v>
      </c>
      <c r="C1290" s="9" t="s">
        <v>285</v>
      </c>
      <c r="D1290" s="9" t="s">
        <v>279</v>
      </c>
      <c r="E1290" s="9" t="s">
        <v>93</v>
      </c>
      <c r="F1290" s="188">
        <v>35431</v>
      </c>
      <c r="G1290" s="9" t="s">
        <v>738</v>
      </c>
      <c r="H1290" s="9" t="s">
        <v>31</v>
      </c>
      <c r="I1290" s="9" t="s">
        <v>157</v>
      </c>
      <c r="J1290" s="9" t="s">
        <v>29</v>
      </c>
      <c r="K1290" s="9">
        <v>2014</v>
      </c>
      <c r="L1290" s="9" t="s">
        <v>46</v>
      </c>
      <c r="Q1290" s="9">
        <v>2000</v>
      </c>
      <c r="U1290" s="9" t="s">
        <v>269</v>
      </c>
      <c r="V1290" s="9" t="s">
        <v>269</v>
      </c>
      <c r="W1290" s="9" t="s">
        <v>269</v>
      </c>
    </row>
    <row r="1291" spans="1:23" ht="17.25" customHeight="1" x14ac:dyDescent="0.2">
      <c r="A1291" s="9">
        <v>424682</v>
      </c>
      <c r="B1291" s="9" t="s">
        <v>5314</v>
      </c>
      <c r="C1291" s="9" t="s">
        <v>385</v>
      </c>
      <c r="D1291" s="9" t="s">
        <v>737</v>
      </c>
      <c r="E1291" s="9" t="s">
        <v>93</v>
      </c>
      <c r="F1291" s="188">
        <v>35442</v>
      </c>
      <c r="G1291" s="9" t="s">
        <v>34</v>
      </c>
      <c r="H1291" s="9" t="s">
        <v>31</v>
      </c>
      <c r="I1291" s="9" t="s">
        <v>157</v>
      </c>
      <c r="J1291" s="9" t="s">
        <v>32</v>
      </c>
      <c r="K1291" s="9">
        <v>2014</v>
      </c>
      <c r="L1291" s="9" t="s">
        <v>34</v>
      </c>
      <c r="Q1291" s="9">
        <v>2000</v>
      </c>
      <c r="U1291" s="9" t="s">
        <v>269</v>
      </c>
      <c r="V1291" s="9" t="s">
        <v>269</v>
      </c>
      <c r="W1291" s="9" t="s">
        <v>269</v>
      </c>
    </row>
    <row r="1292" spans="1:23" ht="17.25" customHeight="1" x14ac:dyDescent="0.2">
      <c r="A1292" s="9">
        <v>424570</v>
      </c>
      <c r="B1292" s="9" t="s">
        <v>5315</v>
      </c>
      <c r="C1292" s="9" t="s">
        <v>270</v>
      </c>
      <c r="D1292" s="9" t="s">
        <v>328</v>
      </c>
      <c r="E1292" s="9" t="s">
        <v>93</v>
      </c>
      <c r="F1292" s="188">
        <v>35464</v>
      </c>
      <c r="G1292" s="9" t="s">
        <v>34</v>
      </c>
      <c r="H1292" s="9" t="s">
        <v>31</v>
      </c>
      <c r="I1292" s="9" t="s">
        <v>157</v>
      </c>
      <c r="J1292" s="9" t="s">
        <v>29</v>
      </c>
      <c r="K1292" s="9">
        <v>2015</v>
      </c>
      <c r="L1292" s="9" t="s">
        <v>34</v>
      </c>
      <c r="Q1292" s="9">
        <v>2000</v>
      </c>
      <c r="U1292" s="9" t="s">
        <v>269</v>
      </c>
      <c r="V1292" s="9" t="s">
        <v>269</v>
      </c>
      <c r="W1292" s="9" t="s">
        <v>269</v>
      </c>
    </row>
    <row r="1293" spans="1:23" ht="17.25" customHeight="1" x14ac:dyDescent="0.2">
      <c r="A1293" s="9">
        <v>422704</v>
      </c>
      <c r="B1293" s="9" t="s">
        <v>5316</v>
      </c>
      <c r="C1293" s="9" t="s">
        <v>307</v>
      </c>
      <c r="D1293" s="9" t="s">
        <v>818</v>
      </c>
      <c r="E1293" s="9" t="s">
        <v>93</v>
      </c>
      <c r="F1293" s="188">
        <v>35726</v>
      </c>
      <c r="G1293" s="9" t="s">
        <v>5317</v>
      </c>
      <c r="H1293" s="9" t="s">
        <v>35</v>
      </c>
      <c r="I1293" s="9" t="s">
        <v>157</v>
      </c>
      <c r="J1293" s="9" t="s">
        <v>29</v>
      </c>
      <c r="K1293" s="9">
        <v>2015</v>
      </c>
      <c r="L1293" s="9" t="s">
        <v>46</v>
      </c>
      <c r="Q1293" s="9">
        <v>2000</v>
      </c>
      <c r="U1293" s="9" t="s">
        <v>269</v>
      </c>
      <c r="V1293" s="9" t="s">
        <v>269</v>
      </c>
      <c r="W1293" s="9" t="s">
        <v>269</v>
      </c>
    </row>
    <row r="1294" spans="1:23" ht="17.25" customHeight="1" x14ac:dyDescent="0.2">
      <c r="A1294" s="9">
        <v>424569</v>
      </c>
      <c r="B1294" s="9" t="s">
        <v>5318</v>
      </c>
      <c r="C1294" s="9" t="s">
        <v>395</v>
      </c>
      <c r="D1294" s="9" t="s">
        <v>434</v>
      </c>
      <c r="E1294" s="9" t="s">
        <v>93</v>
      </c>
      <c r="F1294" s="188">
        <v>35773</v>
      </c>
      <c r="G1294" s="9" t="s">
        <v>273</v>
      </c>
      <c r="H1294" s="9" t="s">
        <v>35</v>
      </c>
      <c r="I1294" s="9" t="s">
        <v>157</v>
      </c>
      <c r="J1294" s="9" t="s">
        <v>32</v>
      </c>
      <c r="K1294" s="9">
        <v>2015</v>
      </c>
      <c r="L1294" s="9" t="s">
        <v>89</v>
      </c>
      <c r="Q1294" s="9">
        <v>2000</v>
      </c>
      <c r="U1294" s="9" t="s">
        <v>269</v>
      </c>
      <c r="V1294" s="9" t="s">
        <v>269</v>
      </c>
      <c r="W1294" s="9" t="s">
        <v>269</v>
      </c>
    </row>
    <row r="1295" spans="1:23" ht="17.25" customHeight="1" x14ac:dyDescent="0.2">
      <c r="A1295" s="9">
        <v>421003</v>
      </c>
      <c r="B1295" s="9" t="s">
        <v>5319</v>
      </c>
      <c r="C1295" s="9" t="s">
        <v>1016</v>
      </c>
      <c r="D1295" s="9" t="s">
        <v>1021</v>
      </c>
      <c r="E1295" s="9" t="s">
        <v>93</v>
      </c>
      <c r="F1295" s="188">
        <v>35796</v>
      </c>
      <c r="G1295" s="9" t="s">
        <v>34</v>
      </c>
      <c r="H1295" s="9" t="s">
        <v>31</v>
      </c>
      <c r="I1295" s="9" t="s">
        <v>157</v>
      </c>
      <c r="J1295" s="9" t="s">
        <v>32</v>
      </c>
      <c r="K1295" s="9">
        <v>2016</v>
      </c>
      <c r="L1295" s="9" t="s">
        <v>34</v>
      </c>
      <c r="Q1295" s="9">
        <v>2000</v>
      </c>
      <c r="U1295" s="9" t="s">
        <v>269</v>
      </c>
      <c r="V1295" s="9" t="s">
        <v>269</v>
      </c>
      <c r="W1295" s="9" t="s">
        <v>269</v>
      </c>
    </row>
    <row r="1296" spans="1:23" ht="17.25" customHeight="1" x14ac:dyDescent="0.2">
      <c r="A1296" s="9">
        <v>425360</v>
      </c>
      <c r="B1296" s="9" t="s">
        <v>5320</v>
      </c>
      <c r="C1296" s="9" t="s">
        <v>332</v>
      </c>
      <c r="D1296" s="9" t="s">
        <v>377</v>
      </c>
      <c r="E1296" s="9" t="s">
        <v>93</v>
      </c>
      <c r="F1296" s="188">
        <v>35796</v>
      </c>
      <c r="G1296" s="9" t="s">
        <v>301</v>
      </c>
      <c r="H1296" s="9" t="s">
        <v>31</v>
      </c>
      <c r="I1296" s="9" t="s">
        <v>157</v>
      </c>
      <c r="J1296" s="9" t="s">
        <v>29</v>
      </c>
      <c r="K1296" s="9">
        <v>2016</v>
      </c>
      <c r="L1296" s="9" t="s">
        <v>34</v>
      </c>
      <c r="Q1296" s="9">
        <v>2000</v>
      </c>
      <c r="U1296" s="9" t="s">
        <v>269</v>
      </c>
      <c r="V1296" s="9" t="s">
        <v>269</v>
      </c>
      <c r="W1296" s="9" t="s">
        <v>269</v>
      </c>
    </row>
    <row r="1297" spans="1:23" ht="17.25" customHeight="1" x14ac:dyDescent="0.2">
      <c r="A1297" s="9">
        <v>425523</v>
      </c>
      <c r="B1297" s="9" t="s">
        <v>5321</v>
      </c>
      <c r="C1297" s="9" t="s">
        <v>1022</v>
      </c>
      <c r="D1297" s="9" t="s">
        <v>5322</v>
      </c>
      <c r="E1297" s="9" t="s">
        <v>93</v>
      </c>
      <c r="F1297" s="188">
        <v>35796</v>
      </c>
      <c r="H1297" s="9" t="s">
        <v>31</v>
      </c>
      <c r="I1297" s="9" t="s">
        <v>157</v>
      </c>
      <c r="J1297" s="9" t="s">
        <v>32</v>
      </c>
      <c r="K1297" s="9">
        <v>2016</v>
      </c>
      <c r="L1297" s="9" t="s">
        <v>46</v>
      </c>
      <c r="Q1297" s="9">
        <v>2000</v>
      </c>
      <c r="U1297" s="9" t="s">
        <v>269</v>
      </c>
      <c r="V1297" s="9" t="s">
        <v>269</v>
      </c>
      <c r="W1297" s="9" t="s">
        <v>269</v>
      </c>
    </row>
    <row r="1298" spans="1:23" ht="17.25" customHeight="1" x14ac:dyDescent="0.2">
      <c r="A1298" s="9">
        <v>423649</v>
      </c>
      <c r="B1298" s="9" t="s">
        <v>5323</v>
      </c>
      <c r="C1298" s="9" t="s">
        <v>624</v>
      </c>
      <c r="D1298" s="9" t="s">
        <v>5324</v>
      </c>
      <c r="E1298" s="9" t="s">
        <v>93</v>
      </c>
      <c r="F1298" s="188">
        <v>35915</v>
      </c>
      <c r="G1298" s="9" t="s">
        <v>34</v>
      </c>
      <c r="H1298" s="9" t="s">
        <v>31</v>
      </c>
      <c r="I1298" s="9" t="s">
        <v>157</v>
      </c>
      <c r="J1298" s="9" t="s">
        <v>29</v>
      </c>
      <c r="K1298" s="9">
        <v>2016</v>
      </c>
      <c r="L1298" s="9" t="s">
        <v>34</v>
      </c>
      <c r="Q1298" s="9">
        <v>2000</v>
      </c>
      <c r="U1298" s="9" t="s">
        <v>269</v>
      </c>
      <c r="V1298" s="9" t="s">
        <v>269</v>
      </c>
      <c r="W1298" s="9" t="s">
        <v>269</v>
      </c>
    </row>
    <row r="1299" spans="1:23" ht="17.25" customHeight="1" x14ac:dyDescent="0.2">
      <c r="A1299" s="9">
        <v>422589</v>
      </c>
      <c r="B1299" s="9" t="s">
        <v>5325</v>
      </c>
      <c r="C1299" s="9" t="s">
        <v>1023</v>
      </c>
      <c r="D1299" s="9" t="s">
        <v>604</v>
      </c>
      <c r="E1299" s="9" t="s">
        <v>93</v>
      </c>
      <c r="F1299" s="188">
        <v>35916</v>
      </c>
      <c r="G1299" s="9" t="s">
        <v>34</v>
      </c>
      <c r="H1299" s="9" t="s">
        <v>31</v>
      </c>
      <c r="I1299" s="9" t="s">
        <v>157</v>
      </c>
      <c r="J1299" s="9" t="s">
        <v>29</v>
      </c>
      <c r="K1299" s="9">
        <v>2016</v>
      </c>
      <c r="L1299" s="9" t="s">
        <v>34</v>
      </c>
      <c r="Q1299" s="9">
        <v>2000</v>
      </c>
      <c r="U1299" s="9" t="s">
        <v>269</v>
      </c>
      <c r="V1299" s="9" t="s">
        <v>269</v>
      </c>
      <c r="W1299" s="9" t="s">
        <v>269</v>
      </c>
    </row>
    <row r="1300" spans="1:23" ht="17.25" customHeight="1" x14ac:dyDescent="0.2">
      <c r="A1300" s="9">
        <v>421128</v>
      </c>
      <c r="B1300" s="9" t="s">
        <v>5326</v>
      </c>
      <c r="C1300" s="9" t="s">
        <v>307</v>
      </c>
      <c r="D1300" s="9" t="s">
        <v>5327</v>
      </c>
      <c r="E1300" s="9" t="s">
        <v>93</v>
      </c>
      <c r="F1300" s="188">
        <v>35942</v>
      </c>
      <c r="G1300" s="9" t="s">
        <v>86</v>
      </c>
      <c r="H1300" s="9" t="s">
        <v>31</v>
      </c>
      <c r="I1300" s="9" t="s">
        <v>157</v>
      </c>
      <c r="J1300" s="9" t="s">
        <v>29</v>
      </c>
      <c r="K1300" s="9">
        <v>2016</v>
      </c>
      <c r="L1300" s="9" t="s">
        <v>86</v>
      </c>
      <c r="Q1300" s="9">
        <v>2000</v>
      </c>
      <c r="U1300" s="9" t="s">
        <v>269</v>
      </c>
      <c r="V1300" s="9" t="s">
        <v>269</v>
      </c>
      <c r="W1300" s="9" t="s">
        <v>269</v>
      </c>
    </row>
    <row r="1301" spans="1:23" ht="17.25" customHeight="1" x14ac:dyDescent="0.2">
      <c r="A1301" s="9">
        <v>424620</v>
      </c>
      <c r="B1301" s="9" t="s">
        <v>5328</v>
      </c>
      <c r="C1301" s="9" t="s">
        <v>736</v>
      </c>
      <c r="D1301" s="9" t="s">
        <v>295</v>
      </c>
      <c r="E1301" s="9" t="s">
        <v>93</v>
      </c>
      <c r="F1301" s="188">
        <v>35977</v>
      </c>
      <c r="H1301" s="9" t="s">
        <v>31</v>
      </c>
      <c r="I1301" s="9" t="s">
        <v>157</v>
      </c>
      <c r="J1301" s="9" t="s">
        <v>29</v>
      </c>
      <c r="K1301" s="9">
        <v>2016</v>
      </c>
      <c r="L1301" s="9" t="s">
        <v>34</v>
      </c>
      <c r="Q1301" s="9">
        <v>2000</v>
      </c>
      <c r="U1301" s="9" t="s">
        <v>269</v>
      </c>
      <c r="V1301" s="9" t="s">
        <v>269</v>
      </c>
      <c r="W1301" s="9" t="s">
        <v>269</v>
      </c>
    </row>
    <row r="1302" spans="1:23" ht="17.25" customHeight="1" x14ac:dyDescent="0.2">
      <c r="A1302" s="9">
        <v>422620</v>
      </c>
      <c r="B1302" s="9" t="s">
        <v>5329</v>
      </c>
      <c r="C1302" s="9" t="s">
        <v>5330</v>
      </c>
      <c r="D1302" s="9" t="s">
        <v>373</v>
      </c>
      <c r="E1302" s="9" t="s">
        <v>93</v>
      </c>
      <c r="F1302" s="188">
        <v>35989</v>
      </c>
      <c r="G1302" s="9" t="s">
        <v>614</v>
      </c>
      <c r="H1302" s="9" t="s">
        <v>31</v>
      </c>
      <c r="I1302" s="9" t="s">
        <v>157</v>
      </c>
      <c r="J1302" s="9" t="s">
        <v>29</v>
      </c>
      <c r="K1302" s="9">
        <v>2016</v>
      </c>
      <c r="L1302" s="9" t="s">
        <v>86</v>
      </c>
      <c r="Q1302" s="9">
        <v>2000</v>
      </c>
      <c r="U1302" s="9" t="s">
        <v>269</v>
      </c>
      <c r="V1302" s="9" t="s">
        <v>269</v>
      </c>
      <c r="W1302" s="9" t="s">
        <v>269</v>
      </c>
    </row>
    <row r="1303" spans="1:23" ht="17.25" customHeight="1" x14ac:dyDescent="0.2">
      <c r="A1303" s="9">
        <v>422741</v>
      </c>
      <c r="B1303" s="9" t="s">
        <v>5331</v>
      </c>
      <c r="C1303" s="9" t="s">
        <v>552</v>
      </c>
      <c r="D1303" s="9" t="s">
        <v>545</v>
      </c>
      <c r="E1303" s="9" t="s">
        <v>93</v>
      </c>
      <c r="F1303" s="188">
        <v>36031</v>
      </c>
      <c r="G1303" s="9" t="s">
        <v>34</v>
      </c>
      <c r="H1303" s="9" t="s">
        <v>31</v>
      </c>
      <c r="I1303" s="9" t="s">
        <v>157</v>
      </c>
      <c r="J1303" s="9" t="s">
        <v>29</v>
      </c>
      <c r="K1303" s="9">
        <v>2017</v>
      </c>
      <c r="L1303" s="9" t="s">
        <v>34</v>
      </c>
      <c r="Q1303" s="9">
        <v>2000</v>
      </c>
      <c r="U1303" s="9" t="s">
        <v>269</v>
      </c>
      <c r="V1303" s="9" t="s">
        <v>269</v>
      </c>
      <c r="W1303" s="9" t="s">
        <v>269</v>
      </c>
    </row>
    <row r="1304" spans="1:23" ht="17.25" customHeight="1" x14ac:dyDescent="0.2">
      <c r="A1304" s="9">
        <v>426111</v>
      </c>
      <c r="B1304" s="9" t="s">
        <v>5332</v>
      </c>
      <c r="C1304" s="9" t="s">
        <v>490</v>
      </c>
      <c r="D1304" s="9" t="s">
        <v>1367</v>
      </c>
      <c r="E1304" s="9" t="s">
        <v>93</v>
      </c>
      <c r="F1304" s="188">
        <v>36161</v>
      </c>
      <c r="G1304" s="9" t="s">
        <v>34</v>
      </c>
      <c r="H1304" s="9" t="s">
        <v>35</v>
      </c>
      <c r="I1304" s="9" t="s">
        <v>157</v>
      </c>
      <c r="J1304" s="9" t="s">
        <v>32</v>
      </c>
      <c r="K1304" s="9" t="s">
        <v>458</v>
      </c>
      <c r="L1304" s="9" t="s">
        <v>34</v>
      </c>
      <c r="Q1304" s="9">
        <v>2000</v>
      </c>
      <c r="U1304" s="9" t="s">
        <v>269</v>
      </c>
      <c r="V1304" s="9" t="s">
        <v>269</v>
      </c>
      <c r="W1304" s="9" t="s">
        <v>269</v>
      </c>
    </row>
    <row r="1305" spans="1:23" ht="17.25" customHeight="1" x14ac:dyDescent="0.2">
      <c r="A1305" s="9">
        <v>426197</v>
      </c>
      <c r="B1305" s="9" t="s">
        <v>5333</v>
      </c>
      <c r="C1305" s="9" t="s">
        <v>736</v>
      </c>
      <c r="D1305" s="9" t="s">
        <v>322</v>
      </c>
      <c r="E1305" s="9" t="s">
        <v>93</v>
      </c>
      <c r="F1305" s="188">
        <v>36161</v>
      </c>
      <c r="G1305" s="9" t="s">
        <v>34</v>
      </c>
      <c r="H1305" s="9" t="s">
        <v>31</v>
      </c>
      <c r="I1305" s="9" t="s">
        <v>157</v>
      </c>
      <c r="J1305" s="9" t="s">
        <v>32</v>
      </c>
      <c r="K1305" s="9">
        <v>2016</v>
      </c>
      <c r="L1305" s="9" t="s">
        <v>34</v>
      </c>
      <c r="Q1305" s="9">
        <v>2000</v>
      </c>
      <c r="U1305" s="9" t="s">
        <v>269</v>
      </c>
      <c r="V1305" s="9" t="s">
        <v>269</v>
      </c>
      <c r="W1305" s="9" t="s">
        <v>269</v>
      </c>
    </row>
    <row r="1306" spans="1:23" ht="17.25" customHeight="1" x14ac:dyDescent="0.2">
      <c r="A1306" s="9">
        <v>422675</v>
      </c>
      <c r="B1306" s="9" t="s">
        <v>5334</v>
      </c>
      <c r="C1306" s="9" t="s">
        <v>456</v>
      </c>
      <c r="D1306" s="9" t="s">
        <v>290</v>
      </c>
      <c r="E1306" s="9" t="s">
        <v>93</v>
      </c>
      <c r="F1306" s="188">
        <v>36207</v>
      </c>
      <c r="G1306" s="9" t="s">
        <v>451</v>
      </c>
      <c r="H1306" s="9" t="s">
        <v>31</v>
      </c>
      <c r="I1306" s="9" t="s">
        <v>157</v>
      </c>
      <c r="J1306" s="9" t="s">
        <v>32</v>
      </c>
      <c r="K1306" s="9">
        <v>2017</v>
      </c>
      <c r="L1306" s="9" t="s">
        <v>34</v>
      </c>
      <c r="Q1306" s="9">
        <v>2000</v>
      </c>
      <c r="U1306" s="9" t="s">
        <v>269</v>
      </c>
      <c r="V1306" s="9" t="s">
        <v>269</v>
      </c>
      <c r="W1306" s="9" t="s">
        <v>269</v>
      </c>
    </row>
    <row r="1307" spans="1:23" ht="17.25" customHeight="1" x14ac:dyDescent="0.2">
      <c r="A1307" s="9">
        <v>422896</v>
      </c>
      <c r="B1307" s="9" t="s">
        <v>5335</v>
      </c>
      <c r="C1307" s="9" t="s">
        <v>490</v>
      </c>
      <c r="D1307" s="9" t="s">
        <v>272</v>
      </c>
      <c r="E1307" s="9" t="s">
        <v>93</v>
      </c>
      <c r="F1307" s="188">
        <v>36239</v>
      </c>
      <c r="G1307" s="9" t="s">
        <v>338</v>
      </c>
      <c r="H1307" s="9" t="s">
        <v>31</v>
      </c>
      <c r="I1307" s="9" t="s">
        <v>157</v>
      </c>
      <c r="J1307" s="9" t="s">
        <v>32</v>
      </c>
      <c r="K1307" s="9">
        <v>2017</v>
      </c>
      <c r="L1307" s="9" t="s">
        <v>46</v>
      </c>
      <c r="Q1307" s="9">
        <v>2000</v>
      </c>
      <c r="U1307" s="9" t="s">
        <v>269</v>
      </c>
      <c r="V1307" s="9" t="s">
        <v>269</v>
      </c>
      <c r="W1307" s="9" t="s">
        <v>269</v>
      </c>
    </row>
    <row r="1308" spans="1:23" ht="17.25" customHeight="1" x14ac:dyDescent="0.2">
      <c r="A1308" s="9">
        <v>422747</v>
      </c>
      <c r="B1308" s="9" t="s">
        <v>5336</v>
      </c>
      <c r="C1308" s="9" t="s">
        <v>391</v>
      </c>
      <c r="D1308" s="9" t="s">
        <v>288</v>
      </c>
      <c r="E1308" s="9" t="s">
        <v>93</v>
      </c>
      <c r="F1308" s="188">
        <v>36251</v>
      </c>
      <c r="G1308" s="9" t="s">
        <v>5337</v>
      </c>
      <c r="H1308" s="9" t="s">
        <v>31</v>
      </c>
      <c r="I1308" s="9" t="s">
        <v>157</v>
      </c>
      <c r="J1308" s="9" t="s">
        <v>32</v>
      </c>
      <c r="K1308" s="9">
        <v>2017</v>
      </c>
      <c r="L1308" s="9" t="s">
        <v>89</v>
      </c>
      <c r="Q1308" s="9">
        <v>2000</v>
      </c>
      <c r="U1308" s="9" t="s">
        <v>269</v>
      </c>
      <c r="V1308" s="9" t="s">
        <v>269</v>
      </c>
      <c r="W1308" s="9" t="s">
        <v>269</v>
      </c>
    </row>
    <row r="1309" spans="1:23" ht="17.25" customHeight="1" x14ac:dyDescent="0.2">
      <c r="A1309" s="9">
        <v>425993</v>
      </c>
      <c r="B1309" s="9" t="s">
        <v>5338</v>
      </c>
      <c r="C1309" s="9" t="s">
        <v>2656</v>
      </c>
      <c r="D1309" s="9" t="s">
        <v>587</v>
      </c>
      <c r="E1309" s="9" t="s">
        <v>93</v>
      </c>
      <c r="F1309" s="188">
        <v>36251</v>
      </c>
      <c r="G1309" s="9" t="s">
        <v>34</v>
      </c>
      <c r="H1309" s="9" t="s">
        <v>35</v>
      </c>
      <c r="I1309" s="9" t="s">
        <v>157</v>
      </c>
      <c r="J1309" s="9" t="s">
        <v>29</v>
      </c>
      <c r="K1309" s="9">
        <v>2016</v>
      </c>
      <c r="L1309" s="9" t="s">
        <v>34</v>
      </c>
      <c r="Q1309" s="9">
        <v>2000</v>
      </c>
      <c r="U1309" s="9" t="s">
        <v>269</v>
      </c>
      <c r="V1309" s="9" t="s">
        <v>269</v>
      </c>
      <c r="W1309" s="9" t="s">
        <v>269</v>
      </c>
    </row>
    <row r="1310" spans="1:23" ht="17.25" customHeight="1" x14ac:dyDescent="0.2">
      <c r="A1310" s="9">
        <v>423439</v>
      </c>
      <c r="B1310" s="9" t="s">
        <v>5339</v>
      </c>
      <c r="C1310" s="9" t="s">
        <v>681</v>
      </c>
      <c r="D1310" s="9" t="s">
        <v>431</v>
      </c>
      <c r="E1310" s="9" t="s">
        <v>92</v>
      </c>
      <c r="F1310" s="188">
        <v>31048</v>
      </c>
      <c r="G1310" s="9" t="s">
        <v>583</v>
      </c>
      <c r="H1310" s="9" t="s">
        <v>35</v>
      </c>
      <c r="I1310" s="9" t="s">
        <v>157</v>
      </c>
      <c r="J1310" s="9" t="s">
        <v>32</v>
      </c>
      <c r="K1310" s="9">
        <v>2003</v>
      </c>
      <c r="L1310" s="9" t="s">
        <v>34</v>
      </c>
      <c r="Q1310" s="9">
        <v>2000</v>
      </c>
      <c r="U1310" s="9" t="s">
        <v>269</v>
      </c>
      <c r="V1310" s="9" t="s">
        <v>269</v>
      </c>
      <c r="W1310" s="9" t="s">
        <v>269</v>
      </c>
    </row>
    <row r="1311" spans="1:23" ht="17.25" customHeight="1" x14ac:dyDescent="0.2">
      <c r="A1311" s="9">
        <v>406300</v>
      </c>
      <c r="B1311" s="9" t="s">
        <v>5340</v>
      </c>
      <c r="C1311" s="9" t="s">
        <v>628</v>
      </c>
      <c r="D1311" s="9" t="s">
        <v>5341</v>
      </c>
      <c r="E1311" s="9" t="s">
        <v>92</v>
      </c>
      <c r="F1311" s="188">
        <v>31422</v>
      </c>
      <c r="G1311" s="9" t="s">
        <v>34</v>
      </c>
      <c r="H1311" s="9" t="s">
        <v>31</v>
      </c>
      <c r="I1311" s="9" t="s">
        <v>157</v>
      </c>
      <c r="Q1311" s="9">
        <v>2000</v>
      </c>
      <c r="U1311" s="9" t="s">
        <v>269</v>
      </c>
      <c r="V1311" s="9" t="s">
        <v>269</v>
      </c>
      <c r="W1311" s="9" t="s">
        <v>269</v>
      </c>
    </row>
    <row r="1312" spans="1:23" ht="17.25" customHeight="1" x14ac:dyDescent="0.2">
      <c r="A1312" s="9">
        <v>423807</v>
      </c>
      <c r="B1312" s="9" t="s">
        <v>5342</v>
      </c>
      <c r="C1312" s="9" t="s">
        <v>270</v>
      </c>
      <c r="D1312" s="9" t="s">
        <v>401</v>
      </c>
      <c r="E1312" s="9" t="s">
        <v>92</v>
      </c>
      <c r="F1312" s="188">
        <v>31876</v>
      </c>
      <c r="G1312" s="9" t="s">
        <v>577</v>
      </c>
      <c r="H1312" s="9" t="s">
        <v>31</v>
      </c>
      <c r="I1312" s="9" t="s">
        <v>157</v>
      </c>
      <c r="J1312" s="9" t="s">
        <v>32</v>
      </c>
      <c r="K1312" s="9">
        <v>2006</v>
      </c>
      <c r="L1312" s="9" t="s">
        <v>46</v>
      </c>
      <c r="Q1312" s="9">
        <v>2000</v>
      </c>
      <c r="U1312" s="9" t="s">
        <v>269</v>
      </c>
      <c r="V1312" s="9" t="s">
        <v>269</v>
      </c>
      <c r="W1312" s="9" t="s">
        <v>269</v>
      </c>
    </row>
    <row r="1313" spans="1:23" ht="17.25" customHeight="1" x14ac:dyDescent="0.2">
      <c r="A1313" s="9">
        <v>402408</v>
      </c>
      <c r="B1313" s="9" t="s">
        <v>5343</v>
      </c>
      <c r="C1313" s="9" t="s">
        <v>307</v>
      </c>
      <c r="D1313" s="9" t="s">
        <v>5344</v>
      </c>
      <c r="E1313" s="9" t="s">
        <v>92</v>
      </c>
      <c r="F1313" s="188">
        <v>31957</v>
      </c>
      <c r="G1313" s="9" t="s">
        <v>34</v>
      </c>
      <c r="H1313" s="9" t="s">
        <v>31</v>
      </c>
      <c r="I1313" s="9" t="s">
        <v>157</v>
      </c>
      <c r="J1313" s="9" t="s">
        <v>32</v>
      </c>
      <c r="K1313" s="9">
        <v>2005</v>
      </c>
      <c r="L1313" s="9" t="s">
        <v>34</v>
      </c>
      <c r="Q1313" s="9">
        <v>2000</v>
      </c>
      <c r="U1313" s="9" t="s">
        <v>269</v>
      </c>
      <c r="V1313" s="9" t="s">
        <v>269</v>
      </c>
      <c r="W1313" s="9" t="s">
        <v>269</v>
      </c>
    </row>
    <row r="1314" spans="1:23" ht="17.25" customHeight="1" x14ac:dyDescent="0.2">
      <c r="A1314" s="9">
        <v>418395</v>
      </c>
      <c r="B1314" s="9" t="s">
        <v>1370</v>
      </c>
      <c r="C1314" s="9" t="s">
        <v>598</v>
      </c>
      <c r="D1314" s="9" t="s">
        <v>560</v>
      </c>
      <c r="E1314" s="9" t="s">
        <v>92</v>
      </c>
      <c r="F1314" s="188">
        <v>31980</v>
      </c>
      <c r="G1314" s="9" t="s">
        <v>268</v>
      </c>
      <c r="H1314" s="9" t="s">
        <v>31</v>
      </c>
      <c r="I1314" s="9" t="s">
        <v>157</v>
      </c>
      <c r="Q1314" s="9">
        <v>2000</v>
      </c>
      <c r="U1314" s="9" t="s">
        <v>269</v>
      </c>
      <c r="V1314" s="9" t="s">
        <v>269</v>
      </c>
      <c r="W1314" s="9" t="s">
        <v>269</v>
      </c>
    </row>
    <row r="1315" spans="1:23" ht="17.25" customHeight="1" x14ac:dyDescent="0.2">
      <c r="A1315" s="9">
        <v>415268</v>
      </c>
      <c r="B1315" s="9" t="s">
        <v>5345</v>
      </c>
      <c r="C1315" s="9" t="s">
        <v>991</v>
      </c>
      <c r="D1315" s="9" t="s">
        <v>377</v>
      </c>
      <c r="E1315" s="9" t="s">
        <v>92</v>
      </c>
      <c r="F1315" s="188">
        <v>32510</v>
      </c>
      <c r="G1315" s="9" t="s">
        <v>301</v>
      </c>
      <c r="H1315" s="9" t="s">
        <v>31</v>
      </c>
      <c r="I1315" s="9" t="s">
        <v>157</v>
      </c>
      <c r="Q1315" s="9">
        <v>2000</v>
      </c>
      <c r="U1315" s="9" t="s">
        <v>269</v>
      </c>
      <c r="V1315" s="9" t="s">
        <v>269</v>
      </c>
      <c r="W1315" s="9" t="s">
        <v>269</v>
      </c>
    </row>
    <row r="1316" spans="1:23" ht="17.25" customHeight="1" x14ac:dyDescent="0.2">
      <c r="A1316" s="9">
        <v>425050</v>
      </c>
      <c r="B1316" s="9" t="s">
        <v>5346</v>
      </c>
      <c r="C1316" s="9" t="s">
        <v>383</v>
      </c>
      <c r="D1316" s="9" t="s">
        <v>986</v>
      </c>
      <c r="E1316" s="9" t="s">
        <v>92</v>
      </c>
      <c r="F1316" s="188">
        <v>32803</v>
      </c>
      <c r="G1316" s="9" t="s">
        <v>43</v>
      </c>
      <c r="H1316" s="9" t="s">
        <v>31</v>
      </c>
      <c r="I1316" s="9" t="s">
        <v>157</v>
      </c>
      <c r="J1316" s="9" t="s">
        <v>29</v>
      </c>
      <c r="K1316" s="9">
        <v>2011</v>
      </c>
      <c r="L1316" s="9" t="s">
        <v>3168</v>
      </c>
      <c r="Q1316" s="9">
        <v>2000</v>
      </c>
      <c r="U1316" s="9" t="s">
        <v>269</v>
      </c>
      <c r="V1316" s="9" t="s">
        <v>269</v>
      </c>
      <c r="W1316" s="9" t="s">
        <v>269</v>
      </c>
    </row>
    <row r="1317" spans="1:23" ht="17.25" customHeight="1" x14ac:dyDescent="0.2">
      <c r="A1317" s="9">
        <v>411742</v>
      </c>
      <c r="B1317" s="9" t="s">
        <v>5347</v>
      </c>
      <c r="C1317" s="9" t="s">
        <v>270</v>
      </c>
      <c r="D1317" s="9" t="s">
        <v>663</v>
      </c>
      <c r="E1317" s="9" t="s">
        <v>92</v>
      </c>
      <c r="F1317" s="188">
        <v>32914</v>
      </c>
      <c r="G1317" s="9" t="s">
        <v>34</v>
      </c>
      <c r="H1317" s="9" t="s">
        <v>31</v>
      </c>
      <c r="I1317" s="9" t="s">
        <v>157</v>
      </c>
      <c r="J1317" s="9" t="s">
        <v>29</v>
      </c>
      <c r="K1317" s="9">
        <v>2009</v>
      </c>
      <c r="L1317" s="9" t="s">
        <v>34</v>
      </c>
      <c r="Q1317" s="9">
        <v>2000</v>
      </c>
      <c r="U1317" s="9" t="s">
        <v>269</v>
      </c>
      <c r="V1317" s="9" t="s">
        <v>269</v>
      </c>
      <c r="W1317" s="9" t="s">
        <v>269</v>
      </c>
    </row>
    <row r="1318" spans="1:23" ht="17.25" customHeight="1" x14ac:dyDescent="0.2">
      <c r="A1318" s="9">
        <v>419459</v>
      </c>
      <c r="B1318" s="9" t="s">
        <v>5348</v>
      </c>
      <c r="C1318" s="9" t="s">
        <v>302</v>
      </c>
      <c r="D1318" s="9" t="s">
        <v>324</v>
      </c>
      <c r="E1318" s="9" t="s">
        <v>92</v>
      </c>
      <c r="F1318" s="188">
        <v>33184</v>
      </c>
      <c r="G1318" s="9" t="s">
        <v>34</v>
      </c>
      <c r="H1318" s="9" t="s">
        <v>31</v>
      </c>
      <c r="I1318" s="9" t="s">
        <v>157</v>
      </c>
      <c r="J1318" s="9" t="s">
        <v>32</v>
      </c>
      <c r="K1318" s="9">
        <v>2010</v>
      </c>
      <c r="L1318" s="9" t="s">
        <v>34</v>
      </c>
      <c r="Q1318" s="9">
        <v>2000</v>
      </c>
      <c r="U1318" s="9" t="s">
        <v>269</v>
      </c>
      <c r="V1318" s="9" t="s">
        <v>269</v>
      </c>
      <c r="W1318" s="9" t="s">
        <v>269</v>
      </c>
    </row>
    <row r="1319" spans="1:23" ht="17.25" customHeight="1" x14ac:dyDescent="0.2">
      <c r="A1319" s="9">
        <v>424780</v>
      </c>
      <c r="B1319" s="9" t="s">
        <v>5349</v>
      </c>
      <c r="C1319" s="9" t="s">
        <v>5350</v>
      </c>
      <c r="D1319" s="9" t="s">
        <v>435</v>
      </c>
      <c r="E1319" s="9" t="s">
        <v>92</v>
      </c>
      <c r="F1319" s="188">
        <v>33344</v>
      </c>
      <c r="G1319" s="9" t="s">
        <v>34</v>
      </c>
      <c r="H1319" s="9" t="s">
        <v>31</v>
      </c>
      <c r="I1319" s="9" t="s">
        <v>157</v>
      </c>
      <c r="J1319" s="9" t="s">
        <v>29</v>
      </c>
      <c r="K1319" s="9">
        <v>2009</v>
      </c>
      <c r="L1319" s="9" t="s">
        <v>46</v>
      </c>
      <c r="Q1319" s="9">
        <v>2000</v>
      </c>
      <c r="U1319" s="9" t="s">
        <v>269</v>
      </c>
      <c r="V1319" s="9" t="s">
        <v>269</v>
      </c>
      <c r="W1319" s="9" t="s">
        <v>269</v>
      </c>
    </row>
    <row r="1320" spans="1:23" ht="17.25" customHeight="1" x14ac:dyDescent="0.2">
      <c r="A1320" s="9">
        <v>421538</v>
      </c>
      <c r="B1320" s="9" t="s">
        <v>5351</v>
      </c>
      <c r="C1320" s="9" t="s">
        <v>387</v>
      </c>
      <c r="D1320" s="9" t="s">
        <v>704</v>
      </c>
      <c r="E1320" s="9" t="s">
        <v>92</v>
      </c>
      <c r="F1320" s="188">
        <v>33604</v>
      </c>
      <c r="G1320" s="9" t="s">
        <v>273</v>
      </c>
      <c r="H1320" s="9" t="s">
        <v>35</v>
      </c>
      <c r="I1320" s="9" t="s">
        <v>157</v>
      </c>
      <c r="J1320" s="9" t="s">
        <v>32</v>
      </c>
      <c r="K1320" s="9">
        <v>2015</v>
      </c>
      <c r="L1320" s="9" t="s">
        <v>46</v>
      </c>
      <c r="Q1320" s="9">
        <v>2000</v>
      </c>
      <c r="U1320" s="9" t="s">
        <v>269</v>
      </c>
      <c r="V1320" s="9" t="s">
        <v>269</v>
      </c>
      <c r="W1320" s="9" t="s">
        <v>269</v>
      </c>
    </row>
    <row r="1321" spans="1:23" ht="17.25" customHeight="1" x14ac:dyDescent="0.2">
      <c r="A1321" s="9">
        <v>415562</v>
      </c>
      <c r="B1321" s="9" t="s">
        <v>5352</v>
      </c>
      <c r="C1321" s="9" t="s">
        <v>270</v>
      </c>
      <c r="D1321" s="9" t="s">
        <v>364</v>
      </c>
      <c r="E1321" s="9" t="s">
        <v>92</v>
      </c>
      <c r="F1321" s="188">
        <v>33970</v>
      </c>
      <c r="G1321" s="9" t="s">
        <v>720</v>
      </c>
      <c r="H1321" s="9" t="s">
        <v>31</v>
      </c>
      <c r="I1321" s="9" t="s">
        <v>157</v>
      </c>
      <c r="J1321" s="9" t="s">
        <v>32</v>
      </c>
      <c r="K1321" s="9">
        <v>2010</v>
      </c>
      <c r="L1321" s="9" t="s">
        <v>46</v>
      </c>
      <c r="Q1321" s="9">
        <v>2000</v>
      </c>
      <c r="U1321" s="9" t="s">
        <v>269</v>
      </c>
      <c r="V1321" s="9" t="s">
        <v>269</v>
      </c>
      <c r="W1321" s="9" t="s">
        <v>269</v>
      </c>
    </row>
    <row r="1322" spans="1:23" ht="17.25" customHeight="1" x14ac:dyDescent="0.2">
      <c r="A1322" s="9">
        <v>425085</v>
      </c>
      <c r="B1322" s="9" t="s">
        <v>5353</v>
      </c>
      <c r="C1322" s="9" t="s">
        <v>5354</v>
      </c>
      <c r="D1322" s="9" t="s">
        <v>295</v>
      </c>
      <c r="E1322" s="9" t="s">
        <v>92</v>
      </c>
      <c r="F1322" s="188">
        <v>33976</v>
      </c>
      <c r="G1322" s="9" t="s">
        <v>301</v>
      </c>
      <c r="H1322" s="9" t="s">
        <v>31</v>
      </c>
      <c r="I1322" s="9" t="s">
        <v>157</v>
      </c>
      <c r="J1322" s="9" t="s">
        <v>32</v>
      </c>
      <c r="K1322" s="9">
        <v>2010</v>
      </c>
      <c r="L1322" s="9" t="s">
        <v>46</v>
      </c>
      <c r="Q1322" s="9">
        <v>2000</v>
      </c>
      <c r="U1322" s="9" t="s">
        <v>269</v>
      </c>
      <c r="V1322" s="9" t="s">
        <v>269</v>
      </c>
      <c r="W1322" s="9" t="s">
        <v>269</v>
      </c>
    </row>
    <row r="1323" spans="1:23" ht="17.25" customHeight="1" x14ac:dyDescent="0.2">
      <c r="A1323" s="9">
        <v>417713</v>
      </c>
      <c r="B1323" s="9" t="s">
        <v>5355</v>
      </c>
      <c r="C1323" s="9" t="s">
        <v>270</v>
      </c>
      <c r="D1323" s="9" t="s">
        <v>560</v>
      </c>
      <c r="E1323" s="9" t="s">
        <v>92</v>
      </c>
      <c r="F1323" s="188">
        <v>34198</v>
      </c>
      <c r="G1323" s="9" t="s">
        <v>34</v>
      </c>
      <c r="H1323" s="9" t="s">
        <v>31</v>
      </c>
      <c r="I1323" s="9" t="s">
        <v>157</v>
      </c>
      <c r="J1323" s="9" t="s">
        <v>32</v>
      </c>
      <c r="K1323" s="9">
        <v>2012</v>
      </c>
      <c r="L1323" s="9" t="s">
        <v>34</v>
      </c>
      <c r="Q1323" s="9">
        <v>2000</v>
      </c>
      <c r="U1323" s="9" t="s">
        <v>269</v>
      </c>
      <c r="V1323" s="9" t="s">
        <v>269</v>
      </c>
      <c r="W1323" s="9" t="s">
        <v>269</v>
      </c>
    </row>
    <row r="1324" spans="1:23" ht="17.25" customHeight="1" x14ac:dyDescent="0.2">
      <c r="A1324" s="9">
        <v>424703</v>
      </c>
      <c r="B1324" s="9" t="s">
        <v>5356</v>
      </c>
      <c r="C1324" s="9" t="s">
        <v>886</v>
      </c>
      <c r="D1324" s="9" t="s">
        <v>435</v>
      </c>
      <c r="E1324" s="9" t="s">
        <v>92</v>
      </c>
      <c r="F1324" s="188">
        <v>34700</v>
      </c>
      <c r="G1324" s="9" t="s">
        <v>657</v>
      </c>
      <c r="H1324" s="9" t="s">
        <v>31</v>
      </c>
      <c r="I1324" s="9" t="s">
        <v>157</v>
      </c>
      <c r="J1324" s="9" t="s">
        <v>32</v>
      </c>
      <c r="K1324" s="9">
        <v>2013</v>
      </c>
      <c r="L1324" s="9" t="s">
        <v>34</v>
      </c>
      <c r="Q1324" s="9">
        <v>2000</v>
      </c>
      <c r="U1324" s="9" t="s">
        <v>269</v>
      </c>
      <c r="V1324" s="9" t="s">
        <v>269</v>
      </c>
      <c r="W1324" s="9" t="s">
        <v>269</v>
      </c>
    </row>
    <row r="1325" spans="1:23" ht="17.25" customHeight="1" x14ac:dyDescent="0.2">
      <c r="A1325" s="9">
        <v>421463</v>
      </c>
      <c r="B1325" s="9" t="s">
        <v>5357</v>
      </c>
      <c r="C1325" s="9" t="s">
        <v>403</v>
      </c>
      <c r="D1325" s="9" t="s">
        <v>288</v>
      </c>
      <c r="E1325" s="9" t="s">
        <v>92</v>
      </c>
      <c r="F1325" s="188">
        <v>34829</v>
      </c>
      <c r="G1325" s="9" t="s">
        <v>284</v>
      </c>
      <c r="H1325" s="9" t="s">
        <v>31</v>
      </c>
      <c r="I1325" s="9" t="s">
        <v>157</v>
      </c>
      <c r="J1325" s="9" t="s">
        <v>29</v>
      </c>
      <c r="K1325" s="9">
        <v>2016</v>
      </c>
      <c r="L1325" s="9" t="s">
        <v>34</v>
      </c>
      <c r="Q1325" s="9">
        <v>2000</v>
      </c>
      <c r="U1325" s="9" t="s">
        <v>269</v>
      </c>
      <c r="V1325" s="9" t="s">
        <v>269</v>
      </c>
      <c r="W1325" s="9" t="s">
        <v>269</v>
      </c>
    </row>
    <row r="1326" spans="1:23" ht="17.25" customHeight="1" x14ac:dyDescent="0.2">
      <c r="A1326" s="9">
        <v>420090</v>
      </c>
      <c r="B1326" s="9" t="s">
        <v>5358</v>
      </c>
      <c r="C1326" s="9" t="s">
        <v>305</v>
      </c>
      <c r="D1326" s="9" t="s">
        <v>706</v>
      </c>
      <c r="E1326" s="9" t="s">
        <v>92</v>
      </c>
      <c r="F1326" s="188">
        <v>35145</v>
      </c>
      <c r="G1326" s="9" t="s">
        <v>34</v>
      </c>
      <c r="H1326" s="9" t="s">
        <v>31</v>
      </c>
      <c r="I1326" s="9" t="s">
        <v>157</v>
      </c>
      <c r="J1326" s="9" t="s">
        <v>32</v>
      </c>
      <c r="K1326" s="9">
        <v>2015</v>
      </c>
      <c r="L1326" s="9" t="s">
        <v>34</v>
      </c>
      <c r="Q1326" s="9">
        <v>2000</v>
      </c>
      <c r="U1326" s="9" t="s">
        <v>269</v>
      </c>
      <c r="V1326" s="9" t="s">
        <v>269</v>
      </c>
      <c r="W1326" s="9" t="s">
        <v>269</v>
      </c>
    </row>
    <row r="1327" spans="1:23" ht="17.25" customHeight="1" x14ac:dyDescent="0.2">
      <c r="A1327" s="9">
        <v>424090</v>
      </c>
      <c r="B1327" s="9" t="s">
        <v>5359</v>
      </c>
      <c r="C1327" s="9" t="s">
        <v>285</v>
      </c>
      <c r="D1327" s="9" t="s">
        <v>980</v>
      </c>
      <c r="E1327" s="9" t="s">
        <v>92</v>
      </c>
      <c r="F1327" s="188">
        <v>35256</v>
      </c>
      <c r="G1327" s="9" t="s">
        <v>34</v>
      </c>
      <c r="H1327" s="9" t="s">
        <v>31</v>
      </c>
      <c r="I1327" s="9" t="s">
        <v>157</v>
      </c>
      <c r="J1327" s="9" t="s">
        <v>29</v>
      </c>
      <c r="K1327" s="9">
        <v>2016</v>
      </c>
      <c r="L1327" s="9" t="s">
        <v>34</v>
      </c>
      <c r="Q1327" s="9">
        <v>2000</v>
      </c>
      <c r="U1327" s="9" t="s">
        <v>269</v>
      </c>
      <c r="V1327" s="9" t="s">
        <v>269</v>
      </c>
      <c r="W1327" s="9" t="s">
        <v>269</v>
      </c>
    </row>
    <row r="1328" spans="1:23" ht="17.25" customHeight="1" x14ac:dyDescent="0.2">
      <c r="A1328" s="9">
        <v>418800</v>
      </c>
      <c r="B1328" s="9" t="s">
        <v>5360</v>
      </c>
      <c r="C1328" s="9" t="s">
        <v>572</v>
      </c>
      <c r="D1328" s="9" t="s">
        <v>440</v>
      </c>
      <c r="E1328" s="9" t="s">
        <v>92</v>
      </c>
      <c r="F1328" s="188">
        <v>35269</v>
      </c>
      <c r="G1328" s="9" t="s">
        <v>34</v>
      </c>
      <c r="H1328" s="9" t="s">
        <v>31</v>
      </c>
      <c r="I1328" s="9" t="s">
        <v>157</v>
      </c>
      <c r="J1328" s="9" t="s">
        <v>29</v>
      </c>
      <c r="K1328" s="9">
        <v>2014</v>
      </c>
      <c r="L1328" s="9" t="s">
        <v>34</v>
      </c>
      <c r="Q1328" s="9">
        <v>2000</v>
      </c>
      <c r="U1328" s="9" t="s">
        <v>269</v>
      </c>
      <c r="V1328" s="9" t="s">
        <v>269</v>
      </c>
      <c r="W1328" s="9" t="s">
        <v>269</v>
      </c>
    </row>
    <row r="1329" spans="1:23" ht="17.25" customHeight="1" x14ac:dyDescent="0.2">
      <c r="A1329" s="9">
        <v>422547</v>
      </c>
      <c r="B1329" s="9" t="s">
        <v>5361</v>
      </c>
      <c r="C1329" s="9" t="s">
        <v>5362</v>
      </c>
      <c r="D1329" s="9" t="s">
        <v>489</v>
      </c>
      <c r="E1329" s="9" t="s">
        <v>92</v>
      </c>
      <c r="F1329" s="188">
        <v>35431</v>
      </c>
      <c r="G1329" s="9" t="s">
        <v>34</v>
      </c>
      <c r="H1329" s="9" t="s">
        <v>31</v>
      </c>
      <c r="I1329" s="9" t="s">
        <v>157</v>
      </c>
      <c r="J1329" s="9" t="s">
        <v>32</v>
      </c>
      <c r="K1329" s="9">
        <v>2015</v>
      </c>
      <c r="Q1329" s="9">
        <v>2000</v>
      </c>
      <c r="U1329" s="9" t="s">
        <v>269</v>
      </c>
      <c r="V1329" s="9" t="s">
        <v>269</v>
      </c>
      <c r="W1329" s="9" t="s">
        <v>269</v>
      </c>
    </row>
    <row r="1330" spans="1:23" ht="17.25" customHeight="1" x14ac:dyDescent="0.2">
      <c r="A1330" s="9">
        <v>422183</v>
      </c>
      <c r="B1330" s="9" t="s">
        <v>5363</v>
      </c>
      <c r="C1330" s="9" t="s">
        <v>623</v>
      </c>
      <c r="D1330" s="9" t="s">
        <v>541</v>
      </c>
      <c r="E1330" s="9" t="s">
        <v>92</v>
      </c>
      <c r="F1330" s="188">
        <v>35457</v>
      </c>
      <c r="G1330" s="9" t="s">
        <v>4904</v>
      </c>
      <c r="H1330" s="9" t="s">
        <v>31</v>
      </c>
      <c r="I1330" s="9" t="s">
        <v>157</v>
      </c>
      <c r="J1330" s="9" t="s">
        <v>32</v>
      </c>
      <c r="K1330" s="9">
        <v>2015</v>
      </c>
      <c r="L1330" s="9" t="s">
        <v>34</v>
      </c>
      <c r="Q1330" s="9">
        <v>2000</v>
      </c>
      <c r="U1330" s="9" t="s">
        <v>269</v>
      </c>
      <c r="V1330" s="9" t="s">
        <v>269</v>
      </c>
      <c r="W1330" s="9" t="s">
        <v>269</v>
      </c>
    </row>
    <row r="1331" spans="1:23" ht="17.25" customHeight="1" x14ac:dyDescent="0.2">
      <c r="A1331" s="9">
        <v>426903</v>
      </c>
      <c r="B1331" s="9" t="s">
        <v>5364</v>
      </c>
      <c r="C1331" s="9" t="s">
        <v>1764</v>
      </c>
      <c r="D1331" s="9" t="s">
        <v>699</v>
      </c>
      <c r="E1331" s="9" t="s">
        <v>92</v>
      </c>
      <c r="F1331" s="188">
        <v>35470</v>
      </c>
      <c r="G1331" s="9" t="s">
        <v>34</v>
      </c>
      <c r="H1331" s="9" t="s">
        <v>35</v>
      </c>
      <c r="I1331" s="9" t="s">
        <v>157</v>
      </c>
      <c r="J1331" s="9" t="s">
        <v>29</v>
      </c>
      <c r="K1331" s="9">
        <v>2016</v>
      </c>
      <c r="L1331" s="9" t="s">
        <v>34</v>
      </c>
      <c r="Q1331" s="9">
        <v>2000</v>
      </c>
      <c r="U1331" s="9" t="s">
        <v>269</v>
      </c>
      <c r="V1331" s="9" t="s">
        <v>269</v>
      </c>
      <c r="W1331" s="9" t="s">
        <v>269</v>
      </c>
    </row>
    <row r="1332" spans="1:23" ht="17.25" customHeight="1" x14ac:dyDescent="0.2">
      <c r="A1332" s="9">
        <v>421929</v>
      </c>
      <c r="B1332" s="9" t="s">
        <v>5365</v>
      </c>
      <c r="C1332" s="9" t="s">
        <v>281</v>
      </c>
      <c r="D1332" s="9" t="s">
        <v>634</v>
      </c>
      <c r="E1332" s="9" t="s">
        <v>92</v>
      </c>
      <c r="F1332" s="188">
        <v>35478</v>
      </c>
      <c r="G1332" s="9" t="s">
        <v>34</v>
      </c>
      <c r="H1332" s="9" t="s">
        <v>31</v>
      </c>
      <c r="I1332" s="9" t="s">
        <v>157</v>
      </c>
      <c r="J1332" s="9" t="s">
        <v>32</v>
      </c>
      <c r="K1332" s="9">
        <v>2016</v>
      </c>
      <c r="L1332" s="9" t="s">
        <v>34</v>
      </c>
      <c r="Q1332" s="9">
        <v>2000</v>
      </c>
      <c r="U1332" s="9" t="s">
        <v>269</v>
      </c>
      <c r="V1332" s="9" t="s">
        <v>269</v>
      </c>
      <c r="W1332" s="9" t="s">
        <v>269</v>
      </c>
    </row>
    <row r="1333" spans="1:23" ht="17.25" customHeight="1" x14ac:dyDescent="0.2">
      <c r="A1333" s="9">
        <v>425128</v>
      </c>
      <c r="B1333" s="9" t="s">
        <v>5366</v>
      </c>
      <c r="C1333" s="9" t="s">
        <v>266</v>
      </c>
      <c r="D1333" s="9" t="s">
        <v>1024</v>
      </c>
      <c r="E1333" s="9" t="s">
        <v>92</v>
      </c>
      <c r="F1333" s="188">
        <v>35534</v>
      </c>
      <c r="G1333" s="9" t="s">
        <v>34</v>
      </c>
      <c r="H1333" s="9" t="s">
        <v>31</v>
      </c>
      <c r="I1333" s="9" t="s">
        <v>157</v>
      </c>
      <c r="J1333" s="9" t="s">
        <v>29</v>
      </c>
      <c r="K1333" s="9">
        <v>2016</v>
      </c>
      <c r="L1333" s="9" t="s">
        <v>46</v>
      </c>
      <c r="Q1333" s="9">
        <v>2000</v>
      </c>
      <c r="U1333" s="9" t="s">
        <v>269</v>
      </c>
      <c r="V1333" s="9" t="s">
        <v>269</v>
      </c>
      <c r="W1333" s="9" t="s">
        <v>269</v>
      </c>
    </row>
    <row r="1334" spans="1:23" ht="17.25" customHeight="1" x14ac:dyDescent="0.2">
      <c r="A1334" s="9">
        <v>425052</v>
      </c>
      <c r="B1334" s="9" t="s">
        <v>5367</v>
      </c>
      <c r="C1334" s="9" t="s">
        <v>393</v>
      </c>
      <c r="D1334" s="9" t="s">
        <v>5368</v>
      </c>
      <c r="E1334" s="9" t="s">
        <v>92</v>
      </c>
      <c r="F1334" s="188">
        <v>35570</v>
      </c>
      <c r="G1334" s="9" t="s">
        <v>1025</v>
      </c>
      <c r="H1334" s="9" t="s">
        <v>31</v>
      </c>
      <c r="I1334" s="9" t="s">
        <v>157</v>
      </c>
      <c r="J1334" s="9" t="s">
        <v>29</v>
      </c>
      <c r="K1334" s="9">
        <v>2016</v>
      </c>
      <c r="L1334" s="9" t="s">
        <v>89</v>
      </c>
      <c r="Q1334" s="9">
        <v>2000</v>
      </c>
      <c r="U1334" s="9" t="s">
        <v>269</v>
      </c>
      <c r="V1334" s="9" t="s">
        <v>269</v>
      </c>
      <c r="W1334" s="9" t="s">
        <v>269</v>
      </c>
    </row>
    <row r="1335" spans="1:23" ht="17.25" customHeight="1" x14ac:dyDescent="0.2">
      <c r="A1335" s="9">
        <v>421777</v>
      </c>
      <c r="B1335" s="9" t="s">
        <v>5369</v>
      </c>
      <c r="C1335" s="9" t="s">
        <v>505</v>
      </c>
      <c r="D1335" s="9" t="s">
        <v>290</v>
      </c>
      <c r="E1335" s="9" t="s">
        <v>92</v>
      </c>
      <c r="F1335" s="188">
        <v>35617</v>
      </c>
      <c r="G1335" s="9" t="s">
        <v>34</v>
      </c>
      <c r="H1335" s="9" t="s">
        <v>31</v>
      </c>
      <c r="I1335" s="9" t="s">
        <v>157</v>
      </c>
      <c r="J1335" s="9" t="s">
        <v>29</v>
      </c>
      <c r="K1335" s="9">
        <v>2016</v>
      </c>
      <c r="L1335" s="9" t="s">
        <v>34</v>
      </c>
      <c r="Q1335" s="9">
        <v>2000</v>
      </c>
      <c r="U1335" s="9" t="s">
        <v>269</v>
      </c>
      <c r="V1335" s="9" t="s">
        <v>269</v>
      </c>
      <c r="W1335" s="9" t="s">
        <v>269</v>
      </c>
    </row>
    <row r="1336" spans="1:23" ht="17.25" customHeight="1" x14ac:dyDescent="0.2">
      <c r="A1336" s="9">
        <v>422502</v>
      </c>
      <c r="B1336" s="9" t="s">
        <v>5370</v>
      </c>
      <c r="C1336" s="9" t="s">
        <v>411</v>
      </c>
      <c r="D1336" s="9" t="s">
        <v>340</v>
      </c>
      <c r="E1336" s="9" t="s">
        <v>92</v>
      </c>
      <c r="F1336" s="188">
        <v>35796</v>
      </c>
      <c r="H1336" s="9" t="s">
        <v>31</v>
      </c>
      <c r="I1336" s="9" t="s">
        <v>157</v>
      </c>
      <c r="J1336" s="9" t="s">
        <v>29</v>
      </c>
      <c r="K1336" s="9">
        <v>2017</v>
      </c>
      <c r="L1336" s="9" t="s">
        <v>542</v>
      </c>
      <c r="Q1336" s="9">
        <v>2000</v>
      </c>
      <c r="U1336" s="9" t="s">
        <v>269</v>
      </c>
      <c r="V1336" s="9" t="s">
        <v>269</v>
      </c>
      <c r="W1336" s="9" t="s">
        <v>269</v>
      </c>
    </row>
    <row r="1337" spans="1:23" ht="17.25" customHeight="1" x14ac:dyDescent="0.2">
      <c r="A1337" s="9">
        <v>422562</v>
      </c>
      <c r="B1337" s="9" t="s">
        <v>5371</v>
      </c>
      <c r="C1337" s="9" t="s">
        <v>378</v>
      </c>
      <c r="D1337" s="9" t="s">
        <v>426</v>
      </c>
      <c r="E1337" s="9" t="s">
        <v>92</v>
      </c>
      <c r="F1337" s="188">
        <v>35796</v>
      </c>
      <c r="G1337" s="9" t="s">
        <v>34</v>
      </c>
      <c r="H1337" s="9" t="s">
        <v>31</v>
      </c>
      <c r="I1337" s="9" t="s">
        <v>157</v>
      </c>
      <c r="J1337" s="9" t="s">
        <v>29</v>
      </c>
      <c r="K1337" s="9">
        <v>2016</v>
      </c>
      <c r="L1337" s="9" t="s">
        <v>46</v>
      </c>
      <c r="Q1337" s="9">
        <v>2000</v>
      </c>
      <c r="U1337" s="9" t="s">
        <v>269</v>
      </c>
      <c r="V1337" s="9" t="s">
        <v>269</v>
      </c>
      <c r="W1337" s="9" t="s">
        <v>269</v>
      </c>
    </row>
    <row r="1338" spans="1:23" ht="17.25" customHeight="1" x14ac:dyDescent="0.2">
      <c r="A1338" s="9">
        <v>424807</v>
      </c>
      <c r="B1338" s="9" t="s">
        <v>5372</v>
      </c>
      <c r="C1338" s="9" t="s">
        <v>5373</v>
      </c>
      <c r="D1338" s="9" t="s">
        <v>484</v>
      </c>
      <c r="E1338" s="9" t="s">
        <v>92</v>
      </c>
      <c r="F1338" s="188">
        <v>35802</v>
      </c>
      <c r="H1338" s="9" t="s">
        <v>31</v>
      </c>
      <c r="I1338" s="9" t="s">
        <v>157</v>
      </c>
      <c r="J1338" s="9" t="s">
        <v>29</v>
      </c>
      <c r="K1338" s="9">
        <v>2015</v>
      </c>
      <c r="L1338" s="9" t="s">
        <v>34</v>
      </c>
      <c r="Q1338" s="9">
        <v>2000</v>
      </c>
      <c r="U1338" s="9" t="s">
        <v>269</v>
      </c>
      <c r="V1338" s="9" t="s">
        <v>269</v>
      </c>
      <c r="W1338" s="9" t="s">
        <v>269</v>
      </c>
    </row>
    <row r="1339" spans="1:23" ht="17.25" customHeight="1" x14ac:dyDescent="0.2">
      <c r="A1339" s="9">
        <v>423772</v>
      </c>
      <c r="B1339" s="9" t="s">
        <v>5374</v>
      </c>
      <c r="C1339" s="9" t="s">
        <v>266</v>
      </c>
      <c r="D1339" s="9" t="s">
        <v>5375</v>
      </c>
      <c r="E1339" s="9" t="s">
        <v>92</v>
      </c>
      <c r="F1339" s="188">
        <v>35913</v>
      </c>
      <c r="G1339" s="9" t="s">
        <v>338</v>
      </c>
      <c r="H1339" s="9" t="s">
        <v>31</v>
      </c>
      <c r="I1339" s="9" t="s">
        <v>157</v>
      </c>
      <c r="J1339" s="9" t="s">
        <v>32</v>
      </c>
      <c r="K1339" s="9">
        <v>2016</v>
      </c>
      <c r="L1339" s="9" t="s">
        <v>46</v>
      </c>
      <c r="Q1339" s="9">
        <v>2000</v>
      </c>
      <c r="U1339" s="9" t="s">
        <v>269</v>
      </c>
      <c r="V1339" s="9" t="s">
        <v>269</v>
      </c>
      <c r="W1339" s="9" t="s">
        <v>269</v>
      </c>
    </row>
    <row r="1340" spans="1:23" ht="17.25" customHeight="1" x14ac:dyDescent="0.2">
      <c r="A1340" s="9">
        <v>424538</v>
      </c>
      <c r="B1340" s="9" t="s">
        <v>5376</v>
      </c>
      <c r="C1340" s="9" t="s">
        <v>632</v>
      </c>
      <c r="D1340" s="9" t="s">
        <v>724</v>
      </c>
      <c r="E1340" s="9" t="s">
        <v>92</v>
      </c>
      <c r="F1340" s="188">
        <v>35998</v>
      </c>
      <c r="G1340" s="9" t="s">
        <v>5377</v>
      </c>
      <c r="H1340" s="9" t="s">
        <v>35</v>
      </c>
      <c r="I1340" s="9" t="s">
        <v>157</v>
      </c>
      <c r="J1340" s="9" t="s">
        <v>29</v>
      </c>
      <c r="K1340" s="9">
        <v>2016</v>
      </c>
      <c r="L1340" s="9" t="s">
        <v>83</v>
      </c>
      <c r="Q1340" s="9">
        <v>2000</v>
      </c>
      <c r="U1340" s="9" t="s">
        <v>269</v>
      </c>
      <c r="V1340" s="9" t="s">
        <v>269</v>
      </c>
      <c r="W1340" s="9" t="s">
        <v>269</v>
      </c>
    </row>
    <row r="1341" spans="1:23" ht="17.25" customHeight="1" x14ac:dyDescent="0.2">
      <c r="A1341" s="9">
        <v>425314</v>
      </c>
      <c r="B1341" s="9" t="s">
        <v>5378</v>
      </c>
      <c r="C1341" s="9" t="s">
        <v>439</v>
      </c>
      <c r="D1341" s="9" t="s">
        <v>5379</v>
      </c>
      <c r="E1341" s="9" t="s">
        <v>92</v>
      </c>
      <c r="F1341" s="188">
        <v>36032</v>
      </c>
      <c r="G1341" s="9" t="s">
        <v>5380</v>
      </c>
      <c r="H1341" s="9" t="s">
        <v>31</v>
      </c>
      <c r="I1341" s="9" t="s">
        <v>157</v>
      </c>
      <c r="J1341" s="9" t="s">
        <v>29</v>
      </c>
      <c r="K1341" s="9">
        <v>2016</v>
      </c>
      <c r="L1341" s="9" t="s">
        <v>83</v>
      </c>
      <c r="Q1341" s="9">
        <v>2000</v>
      </c>
      <c r="U1341" s="9" t="s">
        <v>269</v>
      </c>
      <c r="V1341" s="9" t="s">
        <v>269</v>
      </c>
      <c r="W1341" s="9" t="s">
        <v>269</v>
      </c>
    </row>
    <row r="1342" spans="1:23" ht="17.25" customHeight="1" x14ac:dyDescent="0.2">
      <c r="A1342" s="9">
        <v>423672</v>
      </c>
      <c r="B1342" s="9" t="s">
        <v>5381</v>
      </c>
      <c r="C1342" s="9" t="s">
        <v>491</v>
      </c>
      <c r="D1342" s="9" t="s">
        <v>599</v>
      </c>
      <c r="E1342" s="9" t="s">
        <v>92</v>
      </c>
      <c r="F1342" s="188">
        <v>36053</v>
      </c>
      <c r="G1342" s="9" t="s">
        <v>34</v>
      </c>
      <c r="H1342" s="9" t="s">
        <v>31</v>
      </c>
      <c r="I1342" s="9" t="s">
        <v>157</v>
      </c>
      <c r="J1342" s="9" t="s">
        <v>29</v>
      </c>
      <c r="K1342" s="9">
        <v>2016</v>
      </c>
      <c r="L1342" s="9" t="s">
        <v>34</v>
      </c>
      <c r="Q1342" s="9">
        <v>2000</v>
      </c>
      <c r="U1342" s="9" t="s">
        <v>269</v>
      </c>
      <c r="V1342" s="9" t="s">
        <v>269</v>
      </c>
      <c r="W1342" s="9" t="s">
        <v>269</v>
      </c>
    </row>
    <row r="1343" spans="1:23" ht="17.25" customHeight="1" x14ac:dyDescent="0.2">
      <c r="A1343" s="9">
        <v>427080</v>
      </c>
      <c r="B1343" s="9" t="s">
        <v>5382</v>
      </c>
      <c r="C1343" s="9" t="s">
        <v>5383</v>
      </c>
      <c r="D1343" s="9" t="s">
        <v>5384</v>
      </c>
      <c r="E1343" s="9" t="s">
        <v>92</v>
      </c>
      <c r="F1343" s="188">
        <v>36064</v>
      </c>
      <c r="G1343" s="9" t="s">
        <v>5385</v>
      </c>
      <c r="H1343" s="9" t="s">
        <v>31</v>
      </c>
      <c r="I1343" s="9" t="s">
        <v>157</v>
      </c>
      <c r="J1343" s="9" t="s">
        <v>29</v>
      </c>
      <c r="L1343" s="9" t="s">
        <v>53</v>
      </c>
      <c r="Q1343" s="9">
        <v>2000</v>
      </c>
      <c r="U1343" s="9" t="s">
        <v>269</v>
      </c>
      <c r="V1343" s="9" t="s">
        <v>269</v>
      </c>
      <c r="W1343" s="9" t="s">
        <v>269</v>
      </c>
    </row>
    <row r="1344" spans="1:23" ht="17.25" customHeight="1" x14ac:dyDescent="0.2">
      <c r="A1344" s="9">
        <v>426819</v>
      </c>
      <c r="B1344" s="9" t="s">
        <v>5386</v>
      </c>
      <c r="C1344" s="9" t="s">
        <v>690</v>
      </c>
      <c r="D1344" s="9" t="s">
        <v>960</v>
      </c>
      <c r="E1344" s="9" t="s">
        <v>92</v>
      </c>
      <c r="F1344" s="188">
        <v>36161</v>
      </c>
      <c r="G1344" s="9" t="s">
        <v>34</v>
      </c>
      <c r="H1344" s="9" t="s">
        <v>31</v>
      </c>
      <c r="I1344" s="9" t="s">
        <v>157</v>
      </c>
      <c r="J1344" s="9" t="s">
        <v>32</v>
      </c>
      <c r="K1344" s="9" t="s">
        <v>458</v>
      </c>
      <c r="L1344" s="9" t="s">
        <v>34</v>
      </c>
      <c r="Q1344" s="9">
        <v>2000</v>
      </c>
      <c r="U1344" s="9" t="s">
        <v>269</v>
      </c>
      <c r="V1344" s="9" t="s">
        <v>269</v>
      </c>
      <c r="W1344" s="9" t="s">
        <v>269</v>
      </c>
    </row>
    <row r="1345" spans="1:24" ht="17.25" customHeight="1" x14ac:dyDescent="0.2">
      <c r="A1345" s="9">
        <v>426868</v>
      </c>
      <c r="B1345" s="9" t="s">
        <v>5387</v>
      </c>
      <c r="C1345" s="9" t="s">
        <v>438</v>
      </c>
      <c r="D1345" s="9" t="s">
        <v>337</v>
      </c>
      <c r="E1345" s="9" t="s">
        <v>92</v>
      </c>
      <c r="F1345" s="188">
        <v>36161</v>
      </c>
      <c r="H1345" s="9" t="s">
        <v>31</v>
      </c>
      <c r="I1345" s="9" t="s">
        <v>157</v>
      </c>
      <c r="J1345" s="9" t="s">
        <v>29</v>
      </c>
      <c r="K1345" s="9">
        <v>2017</v>
      </c>
      <c r="L1345" s="9" t="s">
        <v>66</v>
      </c>
      <c r="Q1345" s="9">
        <v>2000</v>
      </c>
      <c r="U1345" s="9" t="s">
        <v>269</v>
      </c>
      <c r="V1345" s="9" t="s">
        <v>269</v>
      </c>
      <c r="W1345" s="9" t="s">
        <v>269</v>
      </c>
    </row>
    <row r="1346" spans="1:24" ht="17.25" customHeight="1" x14ac:dyDescent="0.2">
      <c r="A1346" s="9">
        <v>424287</v>
      </c>
      <c r="B1346" s="9" t="s">
        <v>5388</v>
      </c>
      <c r="C1346" s="9" t="s">
        <v>391</v>
      </c>
      <c r="D1346" s="9" t="s">
        <v>288</v>
      </c>
      <c r="E1346" s="9" t="s">
        <v>92</v>
      </c>
      <c r="F1346" s="188">
        <v>36251</v>
      </c>
      <c r="G1346" s="9" t="s">
        <v>5337</v>
      </c>
      <c r="H1346" s="9" t="s">
        <v>31</v>
      </c>
      <c r="I1346" s="9" t="s">
        <v>157</v>
      </c>
      <c r="J1346" s="9" t="s">
        <v>32</v>
      </c>
      <c r="K1346" s="9">
        <v>2017</v>
      </c>
      <c r="L1346" s="9" t="s">
        <v>89</v>
      </c>
      <c r="Q1346" s="9">
        <v>2000</v>
      </c>
      <c r="U1346" s="9" t="s">
        <v>269</v>
      </c>
      <c r="V1346" s="9" t="s">
        <v>269</v>
      </c>
      <c r="W1346" s="9" t="s">
        <v>269</v>
      </c>
    </row>
    <row r="1347" spans="1:24" ht="17.25" customHeight="1" x14ac:dyDescent="0.2">
      <c r="A1347" s="9">
        <v>426771</v>
      </c>
      <c r="B1347" s="9" t="s">
        <v>5389</v>
      </c>
      <c r="C1347" s="9" t="s">
        <v>433</v>
      </c>
      <c r="D1347" s="9" t="s">
        <v>497</v>
      </c>
      <c r="E1347" s="9" t="s">
        <v>92</v>
      </c>
      <c r="F1347" s="188">
        <v>36318</v>
      </c>
      <c r="G1347" s="9" t="s">
        <v>5390</v>
      </c>
      <c r="H1347" s="9" t="s">
        <v>35</v>
      </c>
      <c r="I1347" s="9" t="s">
        <v>157</v>
      </c>
      <c r="J1347" s="9" t="s">
        <v>29</v>
      </c>
      <c r="K1347" s="9">
        <v>2017</v>
      </c>
      <c r="L1347" s="9" t="s">
        <v>34</v>
      </c>
      <c r="Q1347" s="9">
        <v>2000</v>
      </c>
      <c r="U1347" s="9" t="s">
        <v>269</v>
      </c>
      <c r="V1347" s="9" t="s">
        <v>269</v>
      </c>
      <c r="W1347" s="9" t="s">
        <v>269</v>
      </c>
    </row>
    <row r="1348" spans="1:24" ht="17.25" customHeight="1" x14ac:dyDescent="0.2">
      <c r="A1348" s="9">
        <v>426551</v>
      </c>
      <c r="B1348" s="9" t="s">
        <v>5391</v>
      </c>
      <c r="C1348" s="9" t="s">
        <v>302</v>
      </c>
      <c r="D1348" s="9" t="s">
        <v>498</v>
      </c>
      <c r="E1348" s="9" t="s">
        <v>92</v>
      </c>
      <c r="F1348" s="188">
        <v>35385</v>
      </c>
      <c r="G1348" s="9" t="s">
        <v>338</v>
      </c>
      <c r="H1348" s="9" t="s">
        <v>31</v>
      </c>
      <c r="I1348" s="9" t="s">
        <v>157</v>
      </c>
      <c r="J1348" s="9" t="s">
        <v>32</v>
      </c>
      <c r="K1348" s="9">
        <v>2018</v>
      </c>
      <c r="L1348" s="9" t="s">
        <v>34</v>
      </c>
      <c r="Q1348" s="9">
        <v>2000</v>
      </c>
      <c r="U1348" s="9" t="s">
        <v>269</v>
      </c>
      <c r="V1348" s="9" t="s">
        <v>269</v>
      </c>
      <c r="W1348" s="9" t="s">
        <v>269</v>
      </c>
    </row>
    <row r="1349" spans="1:24" ht="17.25" customHeight="1" x14ac:dyDescent="0.2">
      <c r="A1349" s="9">
        <v>425813</v>
      </c>
      <c r="B1349" s="9" t="s">
        <v>506</v>
      </c>
      <c r="C1349" s="9" t="s">
        <v>438</v>
      </c>
      <c r="D1349" s="9" t="s">
        <v>802</v>
      </c>
      <c r="E1349" s="9" t="s">
        <v>92</v>
      </c>
      <c r="H1349" s="9" t="s">
        <v>31</v>
      </c>
      <c r="I1349" s="9" t="s">
        <v>157</v>
      </c>
      <c r="J1349" s="9" t="s">
        <v>29</v>
      </c>
      <c r="K1349" s="9">
        <v>2014</v>
      </c>
      <c r="L1349" s="9" t="s">
        <v>89</v>
      </c>
      <c r="Q1349" s="9">
        <v>2000</v>
      </c>
      <c r="U1349" s="9" t="s">
        <v>269</v>
      </c>
      <c r="V1349" s="9" t="s">
        <v>269</v>
      </c>
      <c r="W1349" s="9" t="s">
        <v>269</v>
      </c>
    </row>
    <row r="1350" spans="1:24" ht="17.25" customHeight="1" x14ac:dyDescent="0.2">
      <c r="A1350" s="9">
        <v>426502</v>
      </c>
      <c r="B1350" s="9" t="s">
        <v>5392</v>
      </c>
      <c r="C1350" s="9" t="s">
        <v>835</v>
      </c>
      <c r="D1350" s="9" t="s">
        <v>5393</v>
      </c>
      <c r="E1350" s="9" t="s">
        <v>92</v>
      </c>
      <c r="H1350" s="9" t="s">
        <v>31</v>
      </c>
      <c r="I1350" s="9" t="s">
        <v>157</v>
      </c>
      <c r="J1350" s="9" t="s">
        <v>29</v>
      </c>
      <c r="K1350" s="9">
        <v>2015</v>
      </c>
      <c r="L1350" s="9" t="s">
        <v>46</v>
      </c>
      <c r="Q1350" s="9">
        <v>2000</v>
      </c>
      <c r="U1350" s="9" t="s">
        <v>269</v>
      </c>
      <c r="V1350" s="9" t="s">
        <v>269</v>
      </c>
      <c r="W1350" s="9" t="s">
        <v>269</v>
      </c>
    </row>
    <row r="1351" spans="1:24" ht="17.25" customHeight="1" x14ac:dyDescent="0.2">
      <c r="A1351" s="9">
        <v>426690</v>
      </c>
      <c r="B1351" s="9" t="s">
        <v>5394</v>
      </c>
      <c r="C1351" s="9" t="s">
        <v>669</v>
      </c>
      <c r="D1351" s="9" t="s">
        <v>488</v>
      </c>
      <c r="E1351" s="9" t="s">
        <v>92</v>
      </c>
      <c r="H1351" s="9" t="s">
        <v>31</v>
      </c>
      <c r="I1351" s="9" t="s">
        <v>157</v>
      </c>
      <c r="J1351" s="9" t="s">
        <v>32</v>
      </c>
      <c r="K1351" s="9">
        <v>2017</v>
      </c>
      <c r="L1351" s="9" t="s">
        <v>34</v>
      </c>
      <c r="Q1351" s="9">
        <v>2000</v>
      </c>
      <c r="U1351" s="9" t="s">
        <v>269</v>
      </c>
      <c r="V1351" s="9" t="s">
        <v>269</v>
      </c>
      <c r="W1351" s="9" t="s">
        <v>269</v>
      </c>
    </row>
    <row r="1352" spans="1:24" ht="17.25" customHeight="1" x14ac:dyDescent="0.2">
      <c r="A1352" s="9">
        <v>426774</v>
      </c>
      <c r="B1352" s="9" t="s">
        <v>5395</v>
      </c>
      <c r="C1352" s="9" t="s">
        <v>400</v>
      </c>
      <c r="D1352" s="9" t="s">
        <v>324</v>
      </c>
      <c r="E1352" s="9" t="s">
        <v>92</v>
      </c>
      <c r="H1352" s="9" t="s">
        <v>31</v>
      </c>
      <c r="I1352" s="9" t="s">
        <v>157</v>
      </c>
      <c r="Q1352" s="9">
        <v>2000</v>
      </c>
      <c r="U1352" s="9" t="s">
        <v>269</v>
      </c>
      <c r="V1352" s="9" t="s">
        <v>269</v>
      </c>
      <c r="W1352" s="9" t="s">
        <v>269</v>
      </c>
    </row>
    <row r="1353" spans="1:24" ht="17.25" customHeight="1" x14ac:dyDescent="0.2">
      <c r="A1353" s="9">
        <v>423271</v>
      </c>
      <c r="B1353" s="9" t="s">
        <v>5396</v>
      </c>
      <c r="C1353" s="9" t="s">
        <v>535</v>
      </c>
      <c r="D1353" s="9" t="s">
        <v>267</v>
      </c>
      <c r="E1353" s="9" t="s">
        <v>93</v>
      </c>
      <c r="F1353" s="188">
        <v>34872</v>
      </c>
      <c r="G1353" s="9" t="s">
        <v>34</v>
      </c>
      <c r="H1353" s="9" t="s">
        <v>31</v>
      </c>
      <c r="I1353" s="9" t="s">
        <v>157</v>
      </c>
      <c r="J1353" s="9" t="s">
        <v>32</v>
      </c>
      <c r="K1353" s="9">
        <v>2012</v>
      </c>
      <c r="L1353" s="9" t="s">
        <v>34</v>
      </c>
      <c r="Q1353" s="9">
        <v>2000</v>
      </c>
      <c r="S1353" s="9" t="s">
        <v>269</v>
      </c>
      <c r="T1353" s="9" t="s">
        <v>269</v>
      </c>
      <c r="V1353" s="9" t="s">
        <v>269</v>
      </c>
      <c r="W1353" s="9" t="s">
        <v>269</v>
      </c>
    </row>
    <row r="1354" spans="1:24" ht="17.25" customHeight="1" x14ac:dyDescent="0.2">
      <c r="A1354" s="9">
        <v>422613</v>
      </c>
      <c r="B1354" s="9" t="s">
        <v>5397</v>
      </c>
      <c r="C1354" s="9" t="s">
        <v>5398</v>
      </c>
      <c r="D1354" s="9" t="s">
        <v>275</v>
      </c>
      <c r="E1354" s="9" t="s">
        <v>93</v>
      </c>
      <c r="F1354" s="188">
        <v>35879</v>
      </c>
      <c r="G1354" s="9" t="s">
        <v>34</v>
      </c>
      <c r="H1354" s="9" t="s">
        <v>31</v>
      </c>
      <c r="I1354" s="9" t="s">
        <v>157</v>
      </c>
      <c r="J1354" s="9" t="s">
        <v>29</v>
      </c>
      <c r="K1354" s="9">
        <v>2017</v>
      </c>
      <c r="L1354" s="9" t="s">
        <v>34</v>
      </c>
      <c r="Q1354" s="9">
        <v>2000</v>
      </c>
      <c r="S1354" s="9" t="s">
        <v>269</v>
      </c>
      <c r="T1354" s="9" t="s">
        <v>269</v>
      </c>
      <c r="V1354" s="9" t="s">
        <v>269</v>
      </c>
      <c r="W1354" s="9" t="s">
        <v>269</v>
      </c>
    </row>
    <row r="1355" spans="1:24" ht="17.25" customHeight="1" x14ac:dyDescent="0.2">
      <c r="A1355" s="9">
        <v>424383</v>
      </c>
      <c r="B1355" s="9" t="s">
        <v>1846</v>
      </c>
      <c r="C1355" s="9" t="s">
        <v>2410</v>
      </c>
      <c r="D1355" s="9" t="s">
        <v>956</v>
      </c>
      <c r="E1355" s="9" t="s">
        <v>93</v>
      </c>
      <c r="F1355" s="188">
        <v>35724</v>
      </c>
      <c r="G1355" s="9" t="s">
        <v>5399</v>
      </c>
      <c r="H1355" s="9" t="s">
        <v>31</v>
      </c>
      <c r="I1355" s="9" t="s">
        <v>157</v>
      </c>
      <c r="J1355" s="9" t="s">
        <v>29</v>
      </c>
      <c r="K1355" s="9">
        <v>2015</v>
      </c>
      <c r="L1355" s="9" t="s">
        <v>46</v>
      </c>
      <c r="Q1355" s="9">
        <v>2000</v>
      </c>
      <c r="T1355" s="9" t="s">
        <v>269</v>
      </c>
      <c r="V1355" s="9" t="s">
        <v>269</v>
      </c>
      <c r="W1355" s="9" t="s">
        <v>269</v>
      </c>
    </row>
    <row r="1356" spans="1:24" ht="17.25" customHeight="1" x14ac:dyDescent="0.2">
      <c r="A1356" s="9">
        <v>425618</v>
      </c>
      <c r="B1356" s="9" t="s">
        <v>5400</v>
      </c>
      <c r="C1356" s="9" t="s">
        <v>387</v>
      </c>
      <c r="D1356" s="9" t="s">
        <v>407</v>
      </c>
      <c r="E1356" s="9" t="s">
        <v>93</v>
      </c>
      <c r="F1356" s="188">
        <v>35994</v>
      </c>
      <c r="G1356" s="9" t="s">
        <v>34</v>
      </c>
      <c r="H1356" s="9" t="s">
        <v>31</v>
      </c>
      <c r="I1356" s="9" t="s">
        <v>157</v>
      </c>
      <c r="J1356" s="9" t="s">
        <v>29</v>
      </c>
      <c r="K1356" s="9">
        <v>2016</v>
      </c>
      <c r="L1356" s="9" t="s">
        <v>34</v>
      </c>
      <c r="Q1356" s="9">
        <v>2000</v>
      </c>
      <c r="T1356" s="9" t="s">
        <v>269</v>
      </c>
      <c r="V1356" s="9" t="s">
        <v>269</v>
      </c>
      <c r="W1356" s="9" t="s">
        <v>269</v>
      </c>
    </row>
    <row r="1357" spans="1:24" ht="17.25" customHeight="1" x14ac:dyDescent="0.2">
      <c r="A1357" s="9">
        <v>415040</v>
      </c>
      <c r="B1357" s="9" t="s">
        <v>5401</v>
      </c>
      <c r="C1357" s="9" t="s">
        <v>285</v>
      </c>
      <c r="D1357" s="9" t="s">
        <v>461</v>
      </c>
      <c r="E1357" s="9" t="s">
        <v>92</v>
      </c>
      <c r="F1357" s="188">
        <v>33349</v>
      </c>
      <c r="G1357" s="9" t="s">
        <v>301</v>
      </c>
      <c r="H1357" s="9" t="s">
        <v>31</v>
      </c>
      <c r="I1357" s="9" t="s">
        <v>157</v>
      </c>
      <c r="J1357" s="9" t="s">
        <v>32</v>
      </c>
      <c r="Q1357" s="9">
        <v>2000</v>
      </c>
      <c r="T1357" s="9" t="s">
        <v>269</v>
      </c>
      <c r="V1357" s="9" t="s">
        <v>269</v>
      </c>
      <c r="W1357" s="9" t="s">
        <v>269</v>
      </c>
    </row>
    <row r="1358" spans="1:24" ht="17.25" customHeight="1" x14ac:dyDescent="0.2">
      <c r="A1358" s="9">
        <v>423974</v>
      </c>
      <c r="B1358" s="9" t="s">
        <v>5402</v>
      </c>
      <c r="C1358" s="9" t="s">
        <v>415</v>
      </c>
      <c r="D1358" s="9" t="s">
        <v>443</v>
      </c>
      <c r="E1358" s="9" t="s">
        <v>92</v>
      </c>
      <c r="F1358" s="188">
        <v>34335</v>
      </c>
      <c r="G1358" s="9" t="s">
        <v>34</v>
      </c>
      <c r="H1358" s="9" t="s">
        <v>31</v>
      </c>
      <c r="I1358" s="9" t="s">
        <v>157</v>
      </c>
      <c r="J1358" s="9" t="s">
        <v>29</v>
      </c>
      <c r="K1358" s="9">
        <v>2012</v>
      </c>
      <c r="L1358" s="9" t="s">
        <v>34</v>
      </c>
      <c r="Q1358" s="9">
        <v>2000</v>
      </c>
      <c r="R1358" s="9" t="s">
        <v>269</v>
      </c>
      <c r="S1358" s="9" t="s">
        <v>269</v>
      </c>
      <c r="V1358" s="9" t="s">
        <v>269</v>
      </c>
      <c r="W1358" s="9" t="s">
        <v>269</v>
      </c>
    </row>
    <row r="1359" spans="1:24" ht="17.25" customHeight="1" x14ac:dyDescent="0.2">
      <c r="A1359" s="9">
        <v>416794</v>
      </c>
      <c r="B1359" s="9" t="s">
        <v>5403</v>
      </c>
      <c r="C1359" s="9" t="s">
        <v>285</v>
      </c>
      <c r="D1359" s="9" t="s">
        <v>787</v>
      </c>
      <c r="E1359" s="9" t="s">
        <v>92</v>
      </c>
      <c r="F1359" s="188">
        <v>31144</v>
      </c>
      <c r="G1359" s="9" t="s">
        <v>34</v>
      </c>
      <c r="H1359" s="9" t="s">
        <v>31</v>
      </c>
      <c r="I1359" s="9" t="s">
        <v>157</v>
      </c>
      <c r="J1359" s="9" t="s">
        <v>32</v>
      </c>
      <c r="K1359" s="9">
        <v>2003</v>
      </c>
      <c r="L1359" s="9" t="s">
        <v>34</v>
      </c>
      <c r="Q1359" s="9">
        <v>2000</v>
      </c>
      <c r="S1359" s="9" t="s">
        <v>269</v>
      </c>
      <c r="V1359" s="9" t="s">
        <v>269</v>
      </c>
      <c r="W1359" s="9" t="s">
        <v>269</v>
      </c>
      <c r="X1359" s="9" t="s">
        <v>517</v>
      </c>
    </row>
    <row r="1360" spans="1:24" ht="17.25" customHeight="1" x14ac:dyDescent="0.2">
      <c r="A1360" s="9">
        <v>419696</v>
      </c>
      <c r="B1360" s="9" t="s">
        <v>5404</v>
      </c>
      <c r="C1360" s="9" t="s">
        <v>413</v>
      </c>
      <c r="D1360" s="9" t="s">
        <v>923</v>
      </c>
      <c r="E1360" s="9" t="s">
        <v>92</v>
      </c>
      <c r="F1360" s="188">
        <v>34700</v>
      </c>
      <c r="G1360" s="9" t="s">
        <v>5405</v>
      </c>
      <c r="H1360" s="9" t="s">
        <v>31</v>
      </c>
      <c r="I1360" s="9" t="s">
        <v>157</v>
      </c>
      <c r="J1360" s="9" t="s">
        <v>32</v>
      </c>
      <c r="K1360" s="9">
        <v>2013</v>
      </c>
      <c r="L1360" s="9" t="s">
        <v>46</v>
      </c>
      <c r="Q1360" s="9">
        <v>2000</v>
      </c>
      <c r="S1360" s="9" t="s">
        <v>269</v>
      </c>
      <c r="V1360" s="9" t="s">
        <v>269</v>
      </c>
      <c r="W1360" s="9" t="s">
        <v>269</v>
      </c>
      <c r="X1360" s="9" t="s">
        <v>517</v>
      </c>
    </row>
    <row r="1361" spans="1:24" ht="17.25" customHeight="1" x14ac:dyDescent="0.2">
      <c r="A1361" s="9">
        <v>421228</v>
      </c>
      <c r="B1361" s="9" t="s">
        <v>5406</v>
      </c>
      <c r="C1361" s="9" t="s">
        <v>1621</v>
      </c>
      <c r="D1361" s="9" t="s">
        <v>434</v>
      </c>
      <c r="E1361" s="9" t="s">
        <v>92</v>
      </c>
      <c r="F1361" s="188">
        <v>35019</v>
      </c>
      <c r="G1361" s="9" t="s">
        <v>813</v>
      </c>
      <c r="H1361" s="9" t="s">
        <v>31</v>
      </c>
      <c r="I1361" s="9" t="s">
        <v>157</v>
      </c>
      <c r="J1361" s="9" t="s">
        <v>29</v>
      </c>
      <c r="K1361" s="9">
        <v>2013</v>
      </c>
      <c r="L1361" s="9" t="s">
        <v>46</v>
      </c>
      <c r="Q1361" s="9">
        <v>2000</v>
      </c>
      <c r="S1361" s="9" t="s">
        <v>269</v>
      </c>
      <c r="V1361" s="9" t="s">
        <v>269</v>
      </c>
      <c r="W1361" s="9" t="s">
        <v>269</v>
      </c>
      <c r="X1361" s="9" t="s">
        <v>517</v>
      </c>
    </row>
    <row r="1362" spans="1:24" ht="17.25" customHeight="1" x14ac:dyDescent="0.2">
      <c r="A1362" s="9">
        <v>420097</v>
      </c>
      <c r="B1362" s="9" t="s">
        <v>5407</v>
      </c>
      <c r="C1362" s="9" t="s">
        <v>382</v>
      </c>
      <c r="D1362" s="9" t="s">
        <v>961</v>
      </c>
      <c r="E1362" s="9" t="s">
        <v>92</v>
      </c>
      <c r="F1362" s="188">
        <v>35639</v>
      </c>
      <c r="G1362" s="9" t="s">
        <v>34</v>
      </c>
      <c r="H1362" s="9" t="s">
        <v>31</v>
      </c>
      <c r="I1362" s="9" t="s">
        <v>157</v>
      </c>
      <c r="J1362" s="9" t="s">
        <v>32</v>
      </c>
      <c r="K1362" s="9">
        <v>2015</v>
      </c>
      <c r="L1362" s="9" t="s">
        <v>34</v>
      </c>
      <c r="Q1362" s="9">
        <v>2000</v>
      </c>
      <c r="S1362" s="9" t="s">
        <v>269</v>
      </c>
      <c r="V1362" s="9" t="s">
        <v>269</v>
      </c>
      <c r="W1362" s="9" t="s">
        <v>269</v>
      </c>
      <c r="X1362" s="9" t="s">
        <v>687</v>
      </c>
    </row>
    <row r="1363" spans="1:24" ht="17.25" customHeight="1" x14ac:dyDescent="0.2">
      <c r="A1363" s="9">
        <v>421449</v>
      </c>
      <c r="B1363" s="9" t="s">
        <v>5408</v>
      </c>
      <c r="C1363" s="9" t="s">
        <v>347</v>
      </c>
      <c r="D1363" s="9" t="s">
        <v>764</v>
      </c>
      <c r="E1363" s="9" t="s">
        <v>92</v>
      </c>
      <c r="F1363" s="188">
        <v>35796</v>
      </c>
      <c r="G1363" s="9" t="s">
        <v>5409</v>
      </c>
      <c r="H1363" s="9" t="s">
        <v>31</v>
      </c>
      <c r="I1363" s="9" t="s">
        <v>157</v>
      </c>
      <c r="J1363" s="9" t="s">
        <v>29</v>
      </c>
      <c r="K1363" s="9">
        <v>2016</v>
      </c>
      <c r="L1363" s="9" t="s">
        <v>34</v>
      </c>
      <c r="Q1363" s="9">
        <v>2000</v>
      </c>
      <c r="S1363" s="9" t="s">
        <v>269</v>
      </c>
      <c r="V1363" s="9" t="s">
        <v>269</v>
      </c>
      <c r="W1363" s="9" t="s">
        <v>269</v>
      </c>
    </row>
    <row r="1364" spans="1:24" ht="17.25" customHeight="1" x14ac:dyDescent="0.2">
      <c r="A1364" s="9">
        <v>424211</v>
      </c>
      <c r="B1364" s="9" t="s">
        <v>5410</v>
      </c>
      <c r="C1364" s="9" t="s">
        <v>285</v>
      </c>
      <c r="D1364" s="9" t="s">
        <v>457</v>
      </c>
      <c r="E1364" s="9" t="s">
        <v>92</v>
      </c>
      <c r="F1364" s="188">
        <v>36363</v>
      </c>
      <c r="G1364" s="9" t="s">
        <v>34</v>
      </c>
      <c r="H1364" s="9" t="s">
        <v>31</v>
      </c>
      <c r="I1364" s="9" t="s">
        <v>157</v>
      </c>
      <c r="J1364" s="9" t="s">
        <v>29</v>
      </c>
      <c r="K1364" s="9">
        <v>2017</v>
      </c>
      <c r="L1364" s="9" t="s">
        <v>46</v>
      </c>
      <c r="Q1364" s="9">
        <v>2000</v>
      </c>
      <c r="S1364" s="9" t="s">
        <v>269</v>
      </c>
      <c r="V1364" s="9" t="s">
        <v>269</v>
      </c>
      <c r="W1364" s="9" t="s">
        <v>269</v>
      </c>
    </row>
    <row r="1365" spans="1:24" ht="17.25" customHeight="1" x14ac:dyDescent="0.2">
      <c r="A1365" s="9">
        <v>411934</v>
      </c>
      <c r="B1365" s="9" t="s">
        <v>5411</v>
      </c>
      <c r="C1365" s="9" t="s">
        <v>285</v>
      </c>
      <c r="D1365" s="9" t="s">
        <v>5412</v>
      </c>
      <c r="E1365" s="9" t="s">
        <v>93</v>
      </c>
      <c r="F1365" s="188">
        <v>25648</v>
      </c>
      <c r="G1365" s="9" t="s">
        <v>34</v>
      </c>
      <c r="H1365" s="9" t="s">
        <v>31</v>
      </c>
      <c r="I1365" s="9" t="s">
        <v>157</v>
      </c>
      <c r="Q1365" s="9">
        <v>2000</v>
      </c>
      <c r="V1365" s="9" t="s">
        <v>269</v>
      </c>
      <c r="W1365" s="9" t="s">
        <v>269</v>
      </c>
      <c r="X1365" s="9" t="s">
        <v>517</v>
      </c>
    </row>
    <row r="1366" spans="1:24" ht="17.25" customHeight="1" x14ac:dyDescent="0.2">
      <c r="A1366" s="9">
        <v>425688</v>
      </c>
      <c r="B1366" s="9" t="s">
        <v>5413</v>
      </c>
      <c r="C1366" s="9" t="s">
        <v>5084</v>
      </c>
      <c r="D1366" s="9" t="s">
        <v>788</v>
      </c>
      <c r="E1366" s="9" t="s">
        <v>93</v>
      </c>
      <c r="F1366" s="188">
        <v>33061</v>
      </c>
      <c r="G1366" s="9" t="s">
        <v>34</v>
      </c>
      <c r="H1366" s="9" t="s">
        <v>31</v>
      </c>
      <c r="I1366" s="9" t="s">
        <v>157</v>
      </c>
      <c r="J1366" s="9" t="s">
        <v>29</v>
      </c>
      <c r="K1366" s="9">
        <v>2009</v>
      </c>
      <c r="L1366" s="9" t="s">
        <v>34</v>
      </c>
      <c r="Q1366" s="9">
        <v>2000</v>
      </c>
      <c r="V1366" s="9" t="s">
        <v>269</v>
      </c>
      <c r="W1366" s="9" t="s">
        <v>269</v>
      </c>
      <c r="X1366" s="9" t="s">
        <v>517</v>
      </c>
    </row>
    <row r="1367" spans="1:24" ht="17.25" customHeight="1" x14ac:dyDescent="0.2">
      <c r="A1367" s="9">
        <v>416908</v>
      </c>
      <c r="B1367" s="9" t="s">
        <v>5414</v>
      </c>
      <c r="C1367" s="9" t="s">
        <v>270</v>
      </c>
      <c r="D1367" s="9" t="s">
        <v>530</v>
      </c>
      <c r="E1367" s="9" t="s">
        <v>93</v>
      </c>
      <c r="F1367" s="188">
        <v>34056</v>
      </c>
      <c r="G1367" s="9" t="s">
        <v>34</v>
      </c>
      <c r="H1367" s="9" t="s">
        <v>31</v>
      </c>
      <c r="I1367" s="9" t="s">
        <v>157</v>
      </c>
      <c r="J1367" s="9" t="s">
        <v>32</v>
      </c>
      <c r="K1367" s="9">
        <v>2011</v>
      </c>
      <c r="L1367" s="9" t="s">
        <v>46</v>
      </c>
      <c r="Q1367" s="9">
        <v>2000</v>
      </c>
      <c r="V1367" s="9" t="s">
        <v>269</v>
      </c>
      <c r="W1367" s="9" t="s">
        <v>269</v>
      </c>
      <c r="X1367" s="9" t="s">
        <v>517</v>
      </c>
    </row>
    <row r="1368" spans="1:24" ht="17.25" customHeight="1" x14ac:dyDescent="0.2">
      <c r="A1368" s="9">
        <v>422811</v>
      </c>
      <c r="B1368" s="9" t="s">
        <v>5415</v>
      </c>
      <c r="C1368" s="9" t="s">
        <v>564</v>
      </c>
      <c r="D1368" s="9" t="s">
        <v>271</v>
      </c>
      <c r="E1368" s="9" t="s">
        <v>93</v>
      </c>
      <c r="F1368" s="188">
        <v>34125</v>
      </c>
      <c r="G1368" s="9" t="s">
        <v>34</v>
      </c>
      <c r="H1368" s="9" t="s">
        <v>31</v>
      </c>
      <c r="I1368" s="9" t="s">
        <v>157</v>
      </c>
      <c r="J1368" s="9" t="s">
        <v>32</v>
      </c>
      <c r="K1368" s="9">
        <v>2011</v>
      </c>
      <c r="L1368" s="9" t="s">
        <v>34</v>
      </c>
      <c r="Q1368" s="9">
        <v>2000</v>
      </c>
      <c r="V1368" s="9" t="s">
        <v>269</v>
      </c>
      <c r="W1368" s="9" t="s">
        <v>269</v>
      </c>
      <c r="X1368" s="9" t="s">
        <v>517</v>
      </c>
    </row>
    <row r="1369" spans="1:24" ht="17.25" customHeight="1" x14ac:dyDescent="0.2">
      <c r="A1369" s="9">
        <v>425500</v>
      </c>
      <c r="B1369" s="9" t="s">
        <v>5416</v>
      </c>
      <c r="C1369" s="9" t="s">
        <v>404</v>
      </c>
      <c r="D1369" s="9" t="s">
        <v>282</v>
      </c>
      <c r="E1369" s="9" t="s">
        <v>93</v>
      </c>
      <c r="F1369" s="188">
        <v>34580</v>
      </c>
      <c r="G1369" s="9" t="s">
        <v>34</v>
      </c>
      <c r="H1369" s="9" t="s">
        <v>31</v>
      </c>
      <c r="I1369" s="9" t="s">
        <v>157</v>
      </c>
      <c r="J1369" s="9" t="s">
        <v>32</v>
      </c>
      <c r="K1369" s="9">
        <v>2012</v>
      </c>
      <c r="L1369" s="9" t="s">
        <v>34</v>
      </c>
      <c r="Q1369" s="9">
        <v>2000</v>
      </c>
      <c r="V1369" s="9" t="s">
        <v>269</v>
      </c>
      <c r="W1369" s="9" t="s">
        <v>269</v>
      </c>
      <c r="X1369" s="9" t="s">
        <v>517</v>
      </c>
    </row>
    <row r="1370" spans="1:24" ht="17.25" customHeight="1" x14ac:dyDescent="0.2">
      <c r="A1370" s="9">
        <v>418506</v>
      </c>
      <c r="B1370" s="9" t="s">
        <v>5417</v>
      </c>
      <c r="C1370" s="9" t="s">
        <v>486</v>
      </c>
      <c r="D1370" s="9" t="s">
        <v>5418</v>
      </c>
      <c r="E1370" s="9" t="s">
        <v>93</v>
      </c>
      <c r="F1370" s="188">
        <v>35065</v>
      </c>
      <c r="G1370" s="9" t="s">
        <v>34</v>
      </c>
      <c r="H1370" s="9" t="s">
        <v>31</v>
      </c>
      <c r="I1370" s="9" t="s">
        <v>157</v>
      </c>
      <c r="Q1370" s="9">
        <v>2000</v>
      </c>
      <c r="V1370" s="9" t="s">
        <v>269</v>
      </c>
      <c r="W1370" s="9" t="s">
        <v>269</v>
      </c>
      <c r="X1370" s="9" t="s">
        <v>517</v>
      </c>
    </row>
    <row r="1371" spans="1:24" ht="17.25" customHeight="1" x14ac:dyDescent="0.2">
      <c r="A1371" s="9">
        <v>424851</v>
      </c>
      <c r="B1371" s="9" t="s">
        <v>5419</v>
      </c>
      <c r="C1371" s="9" t="s">
        <v>378</v>
      </c>
      <c r="D1371" s="9" t="s">
        <v>514</v>
      </c>
      <c r="E1371" s="9" t="s">
        <v>93</v>
      </c>
      <c r="F1371" s="188">
        <v>35527</v>
      </c>
      <c r="G1371" s="9" t="s">
        <v>5420</v>
      </c>
      <c r="H1371" s="9" t="s">
        <v>31</v>
      </c>
      <c r="I1371" s="9" t="s">
        <v>157</v>
      </c>
      <c r="J1371" s="9" t="s">
        <v>32</v>
      </c>
      <c r="K1371" s="9">
        <v>2015</v>
      </c>
      <c r="L1371" s="9" t="s">
        <v>34</v>
      </c>
      <c r="Q1371" s="9">
        <v>2000</v>
      </c>
      <c r="V1371" s="9" t="s">
        <v>269</v>
      </c>
      <c r="W1371" s="9" t="s">
        <v>269</v>
      </c>
      <c r="X1371" s="9" t="s">
        <v>517</v>
      </c>
    </row>
    <row r="1372" spans="1:24" ht="17.25" customHeight="1" x14ac:dyDescent="0.2">
      <c r="A1372" s="9">
        <v>409873</v>
      </c>
      <c r="B1372" s="9" t="s">
        <v>5421</v>
      </c>
      <c r="C1372" s="9" t="s">
        <v>276</v>
      </c>
      <c r="D1372" s="9" t="s">
        <v>5422</v>
      </c>
      <c r="E1372" s="9" t="s">
        <v>92</v>
      </c>
      <c r="F1372" s="188">
        <v>32138</v>
      </c>
      <c r="G1372" s="9" t="s">
        <v>63</v>
      </c>
      <c r="H1372" s="9" t="s">
        <v>31</v>
      </c>
      <c r="I1372" s="9" t="s">
        <v>157</v>
      </c>
      <c r="Q1372" s="9">
        <v>2000</v>
      </c>
      <c r="V1372" s="9" t="s">
        <v>269</v>
      </c>
      <c r="W1372" s="9" t="s">
        <v>269</v>
      </c>
      <c r="X1372" s="9" t="s">
        <v>517</v>
      </c>
    </row>
    <row r="1373" spans="1:24" ht="17.25" customHeight="1" x14ac:dyDescent="0.2">
      <c r="A1373" s="9">
        <v>413388</v>
      </c>
      <c r="B1373" s="9" t="s">
        <v>5423</v>
      </c>
      <c r="C1373" s="9" t="s">
        <v>270</v>
      </c>
      <c r="D1373" s="9" t="s">
        <v>419</v>
      </c>
      <c r="E1373" s="9" t="s">
        <v>92</v>
      </c>
      <c r="F1373" s="188">
        <v>32900</v>
      </c>
      <c r="G1373" s="9" t="s">
        <v>476</v>
      </c>
      <c r="H1373" s="9" t="s">
        <v>31</v>
      </c>
      <c r="I1373" s="9" t="s">
        <v>157</v>
      </c>
      <c r="Q1373" s="9">
        <v>2000</v>
      </c>
      <c r="V1373" s="9" t="s">
        <v>269</v>
      </c>
      <c r="W1373" s="9" t="s">
        <v>269</v>
      </c>
      <c r="X1373" s="9" t="s">
        <v>517</v>
      </c>
    </row>
    <row r="1374" spans="1:24" ht="17.25" customHeight="1" x14ac:dyDescent="0.2">
      <c r="A1374" s="9">
        <v>418737</v>
      </c>
      <c r="B1374" s="9" t="s">
        <v>946</v>
      </c>
      <c r="C1374" s="9" t="s">
        <v>671</v>
      </c>
      <c r="D1374" s="9" t="s">
        <v>368</v>
      </c>
      <c r="E1374" s="9" t="s">
        <v>92</v>
      </c>
      <c r="F1374" s="188">
        <v>34706</v>
      </c>
      <c r="G1374" s="9" t="s">
        <v>34</v>
      </c>
      <c r="H1374" s="9" t="s">
        <v>35</v>
      </c>
      <c r="I1374" s="9" t="s">
        <v>157</v>
      </c>
      <c r="J1374" s="9" t="s">
        <v>32</v>
      </c>
      <c r="K1374" s="9">
        <v>2013</v>
      </c>
      <c r="L1374" s="9" t="s">
        <v>34</v>
      </c>
      <c r="Q1374" s="9">
        <v>2000</v>
      </c>
      <c r="V1374" s="9" t="s">
        <v>269</v>
      </c>
      <c r="W1374" s="9" t="s">
        <v>269</v>
      </c>
      <c r="X1374" s="9" t="s">
        <v>517</v>
      </c>
    </row>
    <row r="1375" spans="1:24" ht="17.25" customHeight="1" x14ac:dyDescent="0.2">
      <c r="A1375" s="9">
        <v>420383</v>
      </c>
      <c r="B1375" s="9" t="s">
        <v>5424</v>
      </c>
      <c r="C1375" s="9" t="s">
        <v>330</v>
      </c>
      <c r="D1375" s="9" t="s">
        <v>514</v>
      </c>
      <c r="E1375" s="9" t="s">
        <v>92</v>
      </c>
      <c r="F1375" s="188">
        <v>34932</v>
      </c>
      <c r="G1375" s="9" t="s">
        <v>34</v>
      </c>
      <c r="H1375" s="9" t="s">
        <v>31</v>
      </c>
      <c r="I1375" s="9" t="s">
        <v>157</v>
      </c>
      <c r="J1375" s="9" t="s">
        <v>32</v>
      </c>
      <c r="K1375" s="9">
        <v>2014</v>
      </c>
      <c r="L1375" s="9" t="s">
        <v>34</v>
      </c>
      <c r="Q1375" s="9">
        <v>2000</v>
      </c>
      <c r="V1375" s="9" t="s">
        <v>269</v>
      </c>
      <c r="W1375" s="9" t="s">
        <v>269</v>
      </c>
      <c r="X1375" s="9" t="s">
        <v>517</v>
      </c>
    </row>
    <row r="1376" spans="1:24" ht="17.25" customHeight="1" x14ac:dyDescent="0.2">
      <c r="A1376" s="9">
        <v>422908</v>
      </c>
      <c r="B1376" s="9" t="s">
        <v>5425</v>
      </c>
      <c r="C1376" s="9" t="s">
        <v>782</v>
      </c>
      <c r="D1376" s="9" t="s">
        <v>947</v>
      </c>
      <c r="E1376" s="9" t="s">
        <v>92</v>
      </c>
      <c r="F1376" s="188">
        <v>34970</v>
      </c>
      <c r="G1376" s="9" t="s">
        <v>5426</v>
      </c>
      <c r="H1376" s="9" t="s">
        <v>31</v>
      </c>
      <c r="I1376" s="9" t="s">
        <v>157</v>
      </c>
      <c r="J1376" s="9" t="s">
        <v>29</v>
      </c>
      <c r="K1376" s="9">
        <v>2013</v>
      </c>
      <c r="L1376" s="9" t="s">
        <v>56</v>
      </c>
      <c r="Q1376" s="9">
        <v>2000</v>
      </c>
      <c r="V1376" s="9" t="s">
        <v>269</v>
      </c>
      <c r="W1376" s="9" t="s">
        <v>269</v>
      </c>
      <c r="X1376" s="9" t="s">
        <v>517</v>
      </c>
    </row>
    <row r="1377" spans="1:24" ht="17.25" customHeight="1" x14ac:dyDescent="0.2">
      <c r="A1377" s="9">
        <v>420110</v>
      </c>
      <c r="B1377" s="9" t="s">
        <v>5427</v>
      </c>
      <c r="C1377" s="9" t="s">
        <v>572</v>
      </c>
      <c r="D1377" s="9" t="s">
        <v>361</v>
      </c>
      <c r="E1377" s="9" t="s">
        <v>92</v>
      </c>
      <c r="F1377" s="188">
        <v>35012</v>
      </c>
      <c r="G1377" s="9" t="s">
        <v>901</v>
      </c>
      <c r="H1377" s="9" t="s">
        <v>31</v>
      </c>
      <c r="I1377" s="9" t="s">
        <v>157</v>
      </c>
      <c r="J1377" s="9" t="s">
        <v>29</v>
      </c>
      <c r="K1377" s="9">
        <v>2013</v>
      </c>
      <c r="L1377" s="9" t="s">
        <v>46</v>
      </c>
      <c r="Q1377" s="9">
        <v>2000</v>
      </c>
      <c r="V1377" s="9" t="s">
        <v>269</v>
      </c>
      <c r="W1377" s="9" t="s">
        <v>269</v>
      </c>
      <c r="X1377" s="9" t="s">
        <v>517</v>
      </c>
    </row>
    <row r="1378" spans="1:24" ht="17.25" customHeight="1" x14ac:dyDescent="0.2">
      <c r="A1378" s="9">
        <v>418182</v>
      </c>
      <c r="B1378" s="9" t="s">
        <v>5428</v>
      </c>
      <c r="C1378" s="9" t="s">
        <v>291</v>
      </c>
      <c r="D1378" s="9" t="s">
        <v>5429</v>
      </c>
      <c r="E1378" s="9" t="s">
        <v>92</v>
      </c>
      <c r="F1378" s="188">
        <v>35065</v>
      </c>
      <c r="G1378" s="9" t="s">
        <v>34</v>
      </c>
      <c r="H1378" s="9" t="s">
        <v>35</v>
      </c>
      <c r="I1378" s="9" t="s">
        <v>157</v>
      </c>
      <c r="J1378" s="9" t="s">
        <v>32</v>
      </c>
      <c r="K1378" s="9">
        <v>2014</v>
      </c>
      <c r="L1378" s="9" t="s">
        <v>34</v>
      </c>
      <c r="Q1378" s="9">
        <v>2000</v>
      </c>
      <c r="V1378" s="9" t="s">
        <v>269</v>
      </c>
      <c r="W1378" s="9" t="s">
        <v>269</v>
      </c>
      <c r="X1378" s="9" t="s">
        <v>517</v>
      </c>
    </row>
    <row r="1379" spans="1:24" ht="17.25" customHeight="1" x14ac:dyDescent="0.2">
      <c r="A1379" s="9">
        <v>423425</v>
      </c>
      <c r="B1379" s="9" t="s">
        <v>5430</v>
      </c>
      <c r="C1379" s="9" t="s">
        <v>303</v>
      </c>
      <c r="D1379" s="9" t="s">
        <v>297</v>
      </c>
      <c r="E1379" s="9" t="s">
        <v>92</v>
      </c>
      <c r="F1379" s="188">
        <v>35075</v>
      </c>
      <c r="G1379" s="9" t="s">
        <v>688</v>
      </c>
      <c r="H1379" s="9" t="s">
        <v>31</v>
      </c>
      <c r="I1379" s="9" t="s">
        <v>157</v>
      </c>
      <c r="J1379" s="9" t="s">
        <v>32</v>
      </c>
      <c r="K1379" s="9">
        <v>2015</v>
      </c>
      <c r="L1379" s="9" t="s">
        <v>46</v>
      </c>
      <c r="Q1379" s="9">
        <v>2000</v>
      </c>
      <c r="V1379" s="9" t="s">
        <v>269</v>
      </c>
      <c r="W1379" s="9" t="s">
        <v>269</v>
      </c>
      <c r="X1379" s="9" t="s">
        <v>517</v>
      </c>
    </row>
    <row r="1380" spans="1:24" ht="17.25" customHeight="1" x14ac:dyDescent="0.2">
      <c r="A1380" s="9">
        <v>420031</v>
      </c>
      <c r="B1380" s="9" t="s">
        <v>5431</v>
      </c>
      <c r="C1380" s="9" t="s">
        <v>948</v>
      </c>
      <c r="D1380" s="9" t="s">
        <v>5432</v>
      </c>
      <c r="E1380" s="9" t="s">
        <v>92</v>
      </c>
      <c r="F1380" s="188">
        <v>35140</v>
      </c>
      <c r="G1380" s="9" t="s">
        <v>46</v>
      </c>
      <c r="H1380" s="9" t="s">
        <v>31</v>
      </c>
      <c r="I1380" s="9" t="s">
        <v>157</v>
      </c>
      <c r="J1380" s="9" t="s">
        <v>29</v>
      </c>
      <c r="K1380" s="9">
        <v>2014</v>
      </c>
      <c r="L1380" s="9" t="s">
        <v>46</v>
      </c>
      <c r="Q1380" s="9">
        <v>2000</v>
      </c>
      <c r="V1380" s="9" t="s">
        <v>269</v>
      </c>
      <c r="W1380" s="9" t="s">
        <v>269</v>
      </c>
      <c r="X1380" s="9" t="s">
        <v>517</v>
      </c>
    </row>
    <row r="1381" spans="1:24" ht="17.25" customHeight="1" x14ac:dyDescent="0.2">
      <c r="A1381" s="9">
        <v>423813</v>
      </c>
      <c r="B1381" s="9" t="s">
        <v>5433</v>
      </c>
      <c r="C1381" s="9" t="s">
        <v>559</v>
      </c>
      <c r="D1381" s="9" t="s">
        <v>5434</v>
      </c>
      <c r="E1381" s="9" t="s">
        <v>92</v>
      </c>
      <c r="F1381" s="188">
        <v>35279</v>
      </c>
      <c r="G1381" s="9" t="s">
        <v>34</v>
      </c>
      <c r="H1381" s="9" t="s">
        <v>31</v>
      </c>
      <c r="I1381" s="9" t="s">
        <v>157</v>
      </c>
      <c r="J1381" s="9" t="s">
        <v>29</v>
      </c>
      <c r="K1381" s="9">
        <v>2015</v>
      </c>
      <c r="L1381" s="9" t="s">
        <v>34</v>
      </c>
      <c r="Q1381" s="9">
        <v>2000</v>
      </c>
      <c r="V1381" s="9" t="s">
        <v>269</v>
      </c>
      <c r="W1381" s="9" t="s">
        <v>269</v>
      </c>
      <c r="X1381" s="9" t="s">
        <v>517</v>
      </c>
    </row>
    <row r="1382" spans="1:24" ht="17.25" customHeight="1" x14ac:dyDescent="0.2">
      <c r="A1382" s="9">
        <v>424289</v>
      </c>
      <c r="B1382" s="9" t="s">
        <v>5435</v>
      </c>
      <c r="C1382" s="9" t="s">
        <v>305</v>
      </c>
      <c r="D1382" s="9" t="s">
        <v>329</v>
      </c>
      <c r="E1382" s="9" t="s">
        <v>92</v>
      </c>
      <c r="F1382" s="188">
        <v>35319</v>
      </c>
      <c r="G1382" s="9" t="s">
        <v>538</v>
      </c>
      <c r="H1382" s="9" t="s">
        <v>31</v>
      </c>
      <c r="I1382" s="9" t="s">
        <v>157</v>
      </c>
      <c r="J1382" s="9" t="s">
        <v>32</v>
      </c>
      <c r="K1382" s="9">
        <v>2015</v>
      </c>
      <c r="L1382" s="9" t="s">
        <v>46</v>
      </c>
      <c r="Q1382" s="9">
        <v>2000</v>
      </c>
      <c r="V1382" s="9" t="s">
        <v>269</v>
      </c>
      <c r="W1382" s="9" t="s">
        <v>269</v>
      </c>
      <c r="X1382" s="9" t="s">
        <v>517</v>
      </c>
    </row>
    <row r="1383" spans="1:24" ht="17.25" customHeight="1" x14ac:dyDescent="0.2">
      <c r="A1383" s="9">
        <v>421922</v>
      </c>
      <c r="B1383" s="9" t="s">
        <v>5436</v>
      </c>
      <c r="C1383" s="9" t="s">
        <v>585</v>
      </c>
      <c r="D1383" s="9" t="s">
        <v>440</v>
      </c>
      <c r="E1383" s="9" t="s">
        <v>92</v>
      </c>
      <c r="F1383" s="188">
        <v>35558</v>
      </c>
      <c r="G1383" s="9" t="s">
        <v>5437</v>
      </c>
      <c r="H1383" s="9" t="s">
        <v>31</v>
      </c>
      <c r="I1383" s="9" t="s">
        <v>157</v>
      </c>
      <c r="J1383" s="9" t="s">
        <v>29</v>
      </c>
      <c r="K1383" s="9">
        <v>2016</v>
      </c>
      <c r="L1383" s="9" t="s">
        <v>34</v>
      </c>
      <c r="Q1383" s="9">
        <v>2000</v>
      </c>
      <c r="V1383" s="9" t="s">
        <v>269</v>
      </c>
      <c r="W1383" s="9" t="s">
        <v>269</v>
      </c>
      <c r="X1383" s="9" t="s">
        <v>517</v>
      </c>
    </row>
    <row r="1384" spans="1:24" ht="17.25" customHeight="1" x14ac:dyDescent="0.2">
      <c r="A1384" s="9">
        <v>423339</v>
      </c>
      <c r="B1384" s="9" t="s">
        <v>5438</v>
      </c>
      <c r="C1384" s="9" t="s">
        <v>270</v>
      </c>
      <c r="D1384" s="9" t="s">
        <v>357</v>
      </c>
      <c r="E1384" s="9" t="s">
        <v>92</v>
      </c>
      <c r="F1384" s="188">
        <v>35796</v>
      </c>
      <c r="G1384" s="9" t="s">
        <v>469</v>
      </c>
      <c r="H1384" s="9" t="s">
        <v>31</v>
      </c>
      <c r="I1384" s="9" t="s">
        <v>157</v>
      </c>
      <c r="J1384" s="9" t="s">
        <v>32</v>
      </c>
      <c r="K1384" s="9">
        <v>2017</v>
      </c>
      <c r="L1384" s="9" t="s">
        <v>46</v>
      </c>
      <c r="Q1384" s="9">
        <v>2000</v>
      </c>
      <c r="V1384" s="9" t="s">
        <v>269</v>
      </c>
      <c r="W1384" s="9" t="s">
        <v>269</v>
      </c>
      <c r="X1384" s="9" t="s">
        <v>517</v>
      </c>
    </row>
    <row r="1385" spans="1:24" ht="17.25" customHeight="1" x14ac:dyDescent="0.2">
      <c r="A1385" s="9">
        <v>420981</v>
      </c>
      <c r="B1385" s="9" t="s">
        <v>5439</v>
      </c>
      <c r="C1385" s="9" t="s">
        <v>285</v>
      </c>
      <c r="D1385" s="9" t="s">
        <v>516</v>
      </c>
      <c r="E1385" s="9" t="s">
        <v>92</v>
      </c>
      <c r="F1385" s="188">
        <v>35887</v>
      </c>
      <c r="G1385" s="9" t="s">
        <v>34</v>
      </c>
      <c r="H1385" s="9" t="s">
        <v>31</v>
      </c>
      <c r="I1385" s="9" t="s">
        <v>157</v>
      </c>
      <c r="J1385" s="9" t="s">
        <v>29</v>
      </c>
      <c r="K1385" s="9">
        <v>2016</v>
      </c>
      <c r="L1385" s="9" t="s">
        <v>34</v>
      </c>
      <c r="Q1385" s="9">
        <v>2000</v>
      </c>
      <c r="V1385" s="9" t="s">
        <v>269</v>
      </c>
      <c r="W1385" s="9" t="s">
        <v>269</v>
      </c>
      <c r="X1385" s="9" t="s">
        <v>517</v>
      </c>
    </row>
    <row r="1386" spans="1:24" ht="17.25" customHeight="1" x14ac:dyDescent="0.2">
      <c r="A1386" s="9">
        <v>423924</v>
      </c>
      <c r="B1386" s="9" t="s">
        <v>5440</v>
      </c>
      <c r="C1386" s="9" t="s">
        <v>285</v>
      </c>
      <c r="D1386" s="9" t="s">
        <v>603</v>
      </c>
      <c r="E1386" s="9" t="s">
        <v>92</v>
      </c>
      <c r="F1386" s="188">
        <v>35979</v>
      </c>
      <c r="G1386" s="9" t="s">
        <v>606</v>
      </c>
      <c r="H1386" s="9" t="s">
        <v>31</v>
      </c>
      <c r="I1386" s="9" t="s">
        <v>157</v>
      </c>
      <c r="J1386" s="9" t="s">
        <v>29</v>
      </c>
      <c r="K1386" s="9">
        <v>2016</v>
      </c>
      <c r="L1386" s="9" t="s">
        <v>46</v>
      </c>
      <c r="Q1386" s="9">
        <v>2000</v>
      </c>
      <c r="V1386" s="9" t="s">
        <v>269</v>
      </c>
      <c r="W1386" s="9" t="s">
        <v>269</v>
      </c>
      <c r="X1386" s="9" t="s">
        <v>517</v>
      </c>
    </row>
    <row r="1387" spans="1:24" ht="17.25" customHeight="1" x14ac:dyDescent="0.2">
      <c r="A1387" s="9">
        <v>423226</v>
      </c>
      <c r="B1387" s="9" t="s">
        <v>5441</v>
      </c>
      <c r="C1387" s="9" t="s">
        <v>400</v>
      </c>
      <c r="D1387" s="9" t="s">
        <v>5442</v>
      </c>
      <c r="E1387" s="9" t="s">
        <v>92</v>
      </c>
      <c r="F1387" s="188">
        <v>36060</v>
      </c>
      <c r="G1387" s="9" t="s">
        <v>86</v>
      </c>
      <c r="H1387" s="9" t="s">
        <v>31</v>
      </c>
      <c r="I1387" s="9" t="s">
        <v>157</v>
      </c>
      <c r="J1387" s="9" t="s">
        <v>29</v>
      </c>
      <c r="K1387" s="9">
        <v>2016</v>
      </c>
      <c r="L1387" s="9" t="s">
        <v>86</v>
      </c>
      <c r="Q1387" s="9">
        <v>2000</v>
      </c>
      <c r="V1387" s="9" t="s">
        <v>269</v>
      </c>
      <c r="W1387" s="9" t="s">
        <v>269</v>
      </c>
      <c r="X1387" s="9" t="s">
        <v>517</v>
      </c>
    </row>
    <row r="1388" spans="1:24" ht="17.25" customHeight="1" x14ac:dyDescent="0.2">
      <c r="A1388" s="9">
        <v>422695</v>
      </c>
      <c r="B1388" s="9" t="s">
        <v>5443</v>
      </c>
      <c r="C1388" s="9" t="s">
        <v>456</v>
      </c>
      <c r="D1388" s="9" t="s">
        <v>321</v>
      </c>
      <c r="E1388" s="9" t="s">
        <v>92</v>
      </c>
      <c r="F1388" s="188">
        <v>36491</v>
      </c>
      <c r="G1388" s="9" t="s">
        <v>34</v>
      </c>
      <c r="H1388" s="9" t="s">
        <v>31</v>
      </c>
      <c r="I1388" s="9" t="s">
        <v>157</v>
      </c>
      <c r="J1388" s="9" t="s">
        <v>32</v>
      </c>
      <c r="K1388" s="9">
        <v>2017</v>
      </c>
      <c r="L1388" s="9" t="s">
        <v>46</v>
      </c>
      <c r="Q1388" s="9">
        <v>2000</v>
      </c>
      <c r="V1388" s="9" t="s">
        <v>269</v>
      </c>
      <c r="W1388" s="9" t="s">
        <v>269</v>
      </c>
      <c r="X1388" s="9" t="s">
        <v>517</v>
      </c>
    </row>
    <row r="1389" spans="1:24" ht="17.25" customHeight="1" x14ac:dyDescent="0.2">
      <c r="A1389" s="9">
        <v>406636</v>
      </c>
      <c r="B1389" s="9" t="s">
        <v>3624</v>
      </c>
      <c r="C1389" s="9" t="s">
        <v>403</v>
      </c>
      <c r="D1389" s="9" t="s">
        <v>676</v>
      </c>
      <c r="E1389" s="9" t="s">
        <v>92</v>
      </c>
      <c r="F1389" s="188" t="s">
        <v>5444</v>
      </c>
      <c r="G1389" s="9" t="s">
        <v>5445</v>
      </c>
      <c r="H1389" s="9" t="s">
        <v>31</v>
      </c>
      <c r="I1389" s="9" t="s">
        <v>157</v>
      </c>
      <c r="J1389" s="9" t="s">
        <v>29</v>
      </c>
      <c r="K1389" s="9">
        <v>2001</v>
      </c>
      <c r="L1389" s="9" t="s">
        <v>34</v>
      </c>
      <c r="Q1389" s="9">
        <v>2000</v>
      </c>
      <c r="V1389" s="9" t="s">
        <v>269</v>
      </c>
      <c r="W1389" s="9" t="s">
        <v>269</v>
      </c>
      <c r="X1389" s="9" t="s">
        <v>517</v>
      </c>
    </row>
    <row r="1390" spans="1:24" ht="17.25" customHeight="1" x14ac:dyDescent="0.2">
      <c r="A1390" s="9">
        <v>417566</v>
      </c>
      <c r="B1390" s="9" t="s">
        <v>5446</v>
      </c>
      <c r="C1390" s="9" t="s">
        <v>305</v>
      </c>
      <c r="D1390" s="9" t="s">
        <v>2934</v>
      </c>
      <c r="E1390" s="9" t="s">
        <v>93</v>
      </c>
      <c r="F1390" s="188">
        <v>33970</v>
      </c>
      <c r="G1390" s="9" t="s">
        <v>34</v>
      </c>
      <c r="H1390" s="9" t="s">
        <v>31</v>
      </c>
      <c r="I1390" s="9" t="s">
        <v>157</v>
      </c>
      <c r="Q1390" s="9">
        <v>2000</v>
      </c>
      <c r="V1390" s="9" t="s">
        <v>269</v>
      </c>
      <c r="W1390" s="9" t="s">
        <v>269</v>
      </c>
      <c r="X1390" s="9" t="s">
        <v>687</v>
      </c>
    </row>
    <row r="1391" spans="1:24" ht="17.25" customHeight="1" x14ac:dyDescent="0.2">
      <c r="A1391" s="9">
        <v>419710</v>
      </c>
      <c r="B1391" s="9" t="s">
        <v>5447</v>
      </c>
      <c r="C1391" s="9" t="s">
        <v>491</v>
      </c>
      <c r="D1391" s="9" t="s">
        <v>310</v>
      </c>
      <c r="E1391" s="9" t="s">
        <v>93</v>
      </c>
      <c r="F1391" s="188">
        <v>34562</v>
      </c>
      <c r="G1391" s="9" t="s">
        <v>5448</v>
      </c>
      <c r="H1391" s="9" t="s">
        <v>31</v>
      </c>
      <c r="I1391" s="9" t="s">
        <v>157</v>
      </c>
      <c r="J1391" s="9" t="s">
        <v>32</v>
      </c>
      <c r="K1391" s="9">
        <v>2012</v>
      </c>
      <c r="L1391" s="9" t="s">
        <v>86</v>
      </c>
      <c r="Q1391" s="9">
        <v>2000</v>
      </c>
      <c r="V1391" s="9" t="s">
        <v>269</v>
      </c>
      <c r="W1391" s="9" t="s">
        <v>269</v>
      </c>
      <c r="X1391" s="9" t="s">
        <v>687</v>
      </c>
    </row>
    <row r="1392" spans="1:24" ht="17.25" customHeight="1" x14ac:dyDescent="0.2">
      <c r="A1392" s="9">
        <v>419526</v>
      </c>
      <c r="B1392" s="9" t="s">
        <v>5449</v>
      </c>
      <c r="C1392" s="9" t="s">
        <v>5450</v>
      </c>
      <c r="D1392" s="9" t="s">
        <v>386</v>
      </c>
      <c r="E1392" s="9" t="s">
        <v>93</v>
      </c>
      <c r="F1392" s="188">
        <v>35278</v>
      </c>
      <c r="G1392" s="9" t="s">
        <v>5451</v>
      </c>
      <c r="H1392" s="9" t="s">
        <v>31</v>
      </c>
      <c r="I1392" s="9" t="s">
        <v>157</v>
      </c>
      <c r="J1392" s="9" t="s">
        <v>32</v>
      </c>
      <c r="K1392" s="9">
        <v>2014</v>
      </c>
      <c r="L1392" s="9" t="s">
        <v>34</v>
      </c>
      <c r="Q1392" s="9">
        <v>2000</v>
      </c>
      <c r="V1392" s="9" t="s">
        <v>269</v>
      </c>
      <c r="W1392" s="9" t="s">
        <v>269</v>
      </c>
      <c r="X1392" s="9" t="s">
        <v>687</v>
      </c>
    </row>
    <row r="1393" spans="1:24" ht="17.25" customHeight="1" x14ac:dyDescent="0.2">
      <c r="A1393" s="9">
        <v>407525</v>
      </c>
      <c r="B1393" s="9" t="s">
        <v>5452</v>
      </c>
      <c r="C1393" s="9" t="s">
        <v>620</v>
      </c>
      <c r="D1393" s="9" t="s">
        <v>5453</v>
      </c>
      <c r="E1393" s="9" t="s">
        <v>92</v>
      </c>
      <c r="F1393" s="188">
        <v>30863</v>
      </c>
      <c r="G1393" s="9" t="s">
        <v>674</v>
      </c>
      <c r="H1393" s="9" t="s">
        <v>31</v>
      </c>
      <c r="I1393" s="9" t="s">
        <v>157</v>
      </c>
      <c r="J1393" s="9" t="s">
        <v>29</v>
      </c>
      <c r="K1393" s="9">
        <v>2001</v>
      </c>
      <c r="L1393" s="9" t="s">
        <v>34</v>
      </c>
      <c r="Q1393" s="9">
        <v>2000</v>
      </c>
      <c r="V1393" s="9" t="s">
        <v>269</v>
      </c>
      <c r="W1393" s="9" t="s">
        <v>269</v>
      </c>
      <c r="X1393" s="9" t="s">
        <v>687</v>
      </c>
    </row>
    <row r="1394" spans="1:24" ht="17.25" customHeight="1" x14ac:dyDescent="0.2">
      <c r="A1394" s="9">
        <v>413128</v>
      </c>
      <c r="B1394" s="9" t="s">
        <v>5454</v>
      </c>
      <c r="C1394" s="9" t="s">
        <v>278</v>
      </c>
      <c r="D1394" s="9" t="s">
        <v>501</v>
      </c>
      <c r="E1394" s="9" t="s">
        <v>92</v>
      </c>
      <c r="F1394" s="188">
        <v>33399</v>
      </c>
      <c r="G1394" s="9" t="s">
        <v>34</v>
      </c>
      <c r="H1394" s="9" t="s">
        <v>31</v>
      </c>
      <c r="I1394" s="9" t="s">
        <v>157</v>
      </c>
      <c r="Q1394" s="9">
        <v>2000</v>
      </c>
      <c r="V1394" s="9" t="s">
        <v>269</v>
      </c>
      <c r="W1394" s="9" t="s">
        <v>269</v>
      </c>
      <c r="X1394" s="9" t="s">
        <v>687</v>
      </c>
    </row>
    <row r="1395" spans="1:24" ht="17.25" customHeight="1" x14ac:dyDescent="0.2">
      <c r="A1395" s="9">
        <v>416232</v>
      </c>
      <c r="B1395" s="9" t="s">
        <v>5455</v>
      </c>
      <c r="C1395" s="9" t="s">
        <v>472</v>
      </c>
      <c r="D1395" s="9" t="s">
        <v>297</v>
      </c>
      <c r="E1395" s="9" t="s">
        <v>92</v>
      </c>
      <c r="F1395" s="188">
        <v>33726</v>
      </c>
      <c r="G1395" s="9" t="s">
        <v>34</v>
      </c>
      <c r="H1395" s="9" t="s">
        <v>31</v>
      </c>
      <c r="I1395" s="9" t="s">
        <v>157</v>
      </c>
      <c r="Q1395" s="9">
        <v>2000</v>
      </c>
      <c r="V1395" s="9" t="s">
        <v>269</v>
      </c>
      <c r="W1395" s="9" t="s">
        <v>269</v>
      </c>
      <c r="X1395" s="9" t="s">
        <v>687</v>
      </c>
    </row>
    <row r="1396" spans="1:24" ht="17.25" customHeight="1" x14ac:dyDescent="0.2">
      <c r="A1396" s="9">
        <v>419177</v>
      </c>
      <c r="B1396" s="9" t="s">
        <v>5456</v>
      </c>
      <c r="C1396" s="9" t="s">
        <v>350</v>
      </c>
      <c r="D1396" s="9" t="s">
        <v>2962</v>
      </c>
      <c r="E1396" s="9" t="s">
        <v>92</v>
      </c>
      <c r="F1396" s="188">
        <v>34700</v>
      </c>
      <c r="G1396" s="9" t="s">
        <v>858</v>
      </c>
      <c r="H1396" s="9" t="s">
        <v>31</v>
      </c>
      <c r="I1396" s="9" t="s">
        <v>157</v>
      </c>
      <c r="J1396" s="9" t="s">
        <v>32</v>
      </c>
      <c r="K1396" s="9">
        <v>2013</v>
      </c>
      <c r="L1396" s="9" t="s">
        <v>89</v>
      </c>
      <c r="Q1396" s="9">
        <v>2000</v>
      </c>
      <c r="V1396" s="9" t="s">
        <v>269</v>
      </c>
      <c r="W1396" s="9" t="s">
        <v>269</v>
      </c>
      <c r="X1396" s="9" t="s">
        <v>687</v>
      </c>
    </row>
    <row r="1397" spans="1:24" ht="17.25" customHeight="1" x14ac:dyDescent="0.2">
      <c r="A1397" s="9">
        <v>422715</v>
      </c>
      <c r="B1397" s="9" t="s">
        <v>5457</v>
      </c>
      <c r="C1397" s="9" t="s">
        <v>380</v>
      </c>
      <c r="D1397" s="9" t="s">
        <v>574</v>
      </c>
      <c r="E1397" s="9" t="s">
        <v>92</v>
      </c>
      <c r="F1397" s="188">
        <v>34828</v>
      </c>
      <c r="G1397" s="9" t="s">
        <v>583</v>
      </c>
      <c r="H1397" s="9" t="s">
        <v>35</v>
      </c>
      <c r="I1397" s="9" t="s">
        <v>157</v>
      </c>
      <c r="J1397" s="9" t="s">
        <v>29</v>
      </c>
      <c r="K1397" s="9">
        <v>2014</v>
      </c>
      <c r="L1397" s="9" t="s">
        <v>46</v>
      </c>
      <c r="Q1397" s="9">
        <v>2000</v>
      </c>
      <c r="V1397" s="9" t="s">
        <v>269</v>
      </c>
      <c r="W1397" s="9" t="s">
        <v>269</v>
      </c>
      <c r="X1397" s="9" t="s">
        <v>687</v>
      </c>
    </row>
    <row r="1398" spans="1:24" ht="17.25" customHeight="1" x14ac:dyDescent="0.2">
      <c r="A1398" s="9">
        <v>417182</v>
      </c>
      <c r="B1398" s="9" t="s">
        <v>5458</v>
      </c>
      <c r="C1398" s="9" t="s">
        <v>964</v>
      </c>
      <c r="D1398" s="9" t="s">
        <v>822</v>
      </c>
      <c r="E1398" s="9" t="s">
        <v>92</v>
      </c>
      <c r="F1398" s="188">
        <v>34967</v>
      </c>
      <c r="G1398" s="9" t="s">
        <v>86</v>
      </c>
      <c r="H1398" s="9" t="s">
        <v>31</v>
      </c>
      <c r="I1398" s="9" t="s">
        <v>157</v>
      </c>
      <c r="J1398" s="9" t="s">
        <v>32</v>
      </c>
      <c r="K1398" s="9">
        <v>2012</v>
      </c>
      <c r="L1398" s="9" t="s">
        <v>46</v>
      </c>
      <c r="Q1398" s="9">
        <v>2000</v>
      </c>
      <c r="V1398" s="9" t="s">
        <v>269</v>
      </c>
      <c r="W1398" s="9" t="s">
        <v>269</v>
      </c>
      <c r="X1398" s="9" t="s">
        <v>687</v>
      </c>
    </row>
    <row r="1399" spans="1:24" ht="17.25" customHeight="1" x14ac:dyDescent="0.2">
      <c r="A1399" s="9">
        <v>419872</v>
      </c>
      <c r="B1399" s="9" t="s">
        <v>5459</v>
      </c>
      <c r="C1399" s="9" t="s">
        <v>5460</v>
      </c>
      <c r="D1399" s="9" t="s">
        <v>275</v>
      </c>
      <c r="E1399" s="9" t="s">
        <v>92</v>
      </c>
      <c r="F1399" s="188">
        <v>35065</v>
      </c>
      <c r="G1399" s="9" t="s">
        <v>34</v>
      </c>
      <c r="H1399" s="9" t="s">
        <v>31</v>
      </c>
      <c r="I1399" s="9" t="s">
        <v>157</v>
      </c>
      <c r="J1399" s="9" t="s">
        <v>32</v>
      </c>
      <c r="K1399" s="9">
        <v>2014</v>
      </c>
      <c r="L1399" s="9" t="s">
        <v>34</v>
      </c>
      <c r="Q1399" s="9">
        <v>2000</v>
      </c>
      <c r="V1399" s="9" t="s">
        <v>269</v>
      </c>
      <c r="W1399" s="9" t="s">
        <v>269</v>
      </c>
      <c r="X1399" s="9" t="s">
        <v>687</v>
      </c>
    </row>
    <row r="1400" spans="1:24" ht="17.25" customHeight="1" x14ac:dyDescent="0.2">
      <c r="A1400" s="9">
        <v>420046</v>
      </c>
      <c r="B1400" s="9" t="s">
        <v>5461</v>
      </c>
      <c r="C1400" s="9" t="s">
        <v>5462</v>
      </c>
      <c r="D1400" s="9" t="s">
        <v>565</v>
      </c>
      <c r="E1400" s="9" t="s">
        <v>92</v>
      </c>
      <c r="F1400" s="188">
        <v>35302</v>
      </c>
      <c r="G1400" s="9" t="s">
        <v>819</v>
      </c>
      <c r="H1400" s="9" t="s">
        <v>31</v>
      </c>
      <c r="I1400" s="9" t="s">
        <v>157</v>
      </c>
      <c r="J1400" s="9" t="s">
        <v>29</v>
      </c>
      <c r="K1400" s="9">
        <v>2014</v>
      </c>
      <c r="L1400" s="9" t="s">
        <v>46</v>
      </c>
      <c r="Q1400" s="9">
        <v>2000</v>
      </c>
      <c r="V1400" s="9" t="s">
        <v>269</v>
      </c>
      <c r="W1400" s="9" t="s">
        <v>269</v>
      </c>
      <c r="X1400" s="9" t="s">
        <v>687</v>
      </c>
    </row>
    <row r="1401" spans="1:24" ht="17.25" customHeight="1" x14ac:dyDescent="0.2">
      <c r="A1401" s="9">
        <v>422222</v>
      </c>
      <c r="B1401" s="9" t="s">
        <v>5463</v>
      </c>
      <c r="C1401" s="9" t="s">
        <v>432</v>
      </c>
      <c r="D1401" s="9" t="s">
        <v>5464</v>
      </c>
      <c r="E1401" s="9" t="s">
        <v>92</v>
      </c>
      <c r="F1401" s="188">
        <v>35456</v>
      </c>
      <c r="G1401" s="9" t="s">
        <v>34</v>
      </c>
      <c r="H1401" s="9" t="s">
        <v>31</v>
      </c>
      <c r="I1401" s="9" t="s">
        <v>157</v>
      </c>
      <c r="J1401" s="9" t="s">
        <v>32</v>
      </c>
      <c r="K1401" s="9">
        <v>2015</v>
      </c>
      <c r="L1401" s="9" t="s">
        <v>46</v>
      </c>
      <c r="Q1401" s="9">
        <v>2000</v>
      </c>
      <c r="V1401" s="9" t="s">
        <v>269</v>
      </c>
      <c r="W1401" s="9" t="s">
        <v>269</v>
      </c>
      <c r="X1401" s="9" t="s">
        <v>687</v>
      </c>
    </row>
    <row r="1402" spans="1:24" ht="17.25" customHeight="1" x14ac:dyDescent="0.2">
      <c r="A1402" s="9">
        <v>425040</v>
      </c>
      <c r="B1402" s="9" t="s">
        <v>5465</v>
      </c>
      <c r="C1402" s="9" t="s">
        <v>332</v>
      </c>
      <c r="D1402" s="9" t="s">
        <v>349</v>
      </c>
      <c r="E1402" s="9" t="s">
        <v>92</v>
      </c>
      <c r="F1402" s="188">
        <v>35812</v>
      </c>
      <c r="G1402" s="9" t="s">
        <v>583</v>
      </c>
      <c r="H1402" s="9" t="s">
        <v>31</v>
      </c>
      <c r="I1402" s="9" t="s">
        <v>157</v>
      </c>
      <c r="J1402" s="9" t="s">
        <v>29</v>
      </c>
      <c r="K1402" s="9">
        <v>2016</v>
      </c>
      <c r="L1402" s="9" t="s">
        <v>34</v>
      </c>
      <c r="Q1402" s="9">
        <v>2000</v>
      </c>
      <c r="V1402" s="9" t="s">
        <v>269</v>
      </c>
      <c r="W1402" s="9" t="s">
        <v>269</v>
      </c>
      <c r="X1402" s="9" t="s">
        <v>687</v>
      </c>
    </row>
    <row r="1403" spans="1:24" ht="17.25" customHeight="1" x14ac:dyDescent="0.2">
      <c r="A1403" s="9">
        <v>422458</v>
      </c>
      <c r="B1403" s="9" t="s">
        <v>965</v>
      </c>
      <c r="C1403" s="9" t="s">
        <v>287</v>
      </c>
      <c r="D1403" s="9" t="s">
        <v>533</v>
      </c>
      <c r="E1403" s="9" t="s">
        <v>92</v>
      </c>
      <c r="F1403" s="188">
        <v>35989</v>
      </c>
      <c r="G1403" s="9" t="s">
        <v>86</v>
      </c>
      <c r="H1403" s="9" t="s">
        <v>31</v>
      </c>
      <c r="I1403" s="9" t="s">
        <v>157</v>
      </c>
      <c r="J1403" s="9" t="s">
        <v>29</v>
      </c>
      <c r="K1403" s="9">
        <v>2015</v>
      </c>
      <c r="L1403" s="9" t="s">
        <v>86</v>
      </c>
      <c r="Q1403" s="9">
        <v>2000</v>
      </c>
      <c r="V1403" s="9" t="s">
        <v>269</v>
      </c>
      <c r="W1403" s="9" t="s">
        <v>269</v>
      </c>
      <c r="X1403" s="9" t="s">
        <v>687</v>
      </c>
    </row>
    <row r="1404" spans="1:24" ht="17.25" customHeight="1" x14ac:dyDescent="0.2">
      <c r="A1404" s="9">
        <v>425934</v>
      </c>
      <c r="B1404" s="9" t="s">
        <v>5466</v>
      </c>
      <c r="C1404" s="9" t="s">
        <v>403</v>
      </c>
      <c r="D1404" s="9" t="s">
        <v>398</v>
      </c>
      <c r="E1404" s="9" t="s">
        <v>93</v>
      </c>
      <c r="F1404" s="188">
        <v>30244</v>
      </c>
      <c r="G1404" s="9" t="s">
        <v>34</v>
      </c>
      <c r="H1404" s="9" t="s">
        <v>31</v>
      </c>
      <c r="I1404" s="9" t="s">
        <v>157</v>
      </c>
      <c r="J1404" s="9" t="s">
        <v>32</v>
      </c>
      <c r="K1404" s="9" t="s">
        <v>5467</v>
      </c>
      <c r="L1404" s="9" t="s">
        <v>34</v>
      </c>
      <c r="Q1404" s="9">
        <v>2000</v>
      </c>
      <c r="V1404" s="9" t="s">
        <v>269</v>
      </c>
      <c r="W1404" s="9" t="s">
        <v>269</v>
      </c>
    </row>
    <row r="1405" spans="1:24" ht="17.25" customHeight="1" x14ac:dyDescent="0.2">
      <c r="A1405" s="9">
        <v>424578</v>
      </c>
      <c r="B1405" s="9" t="s">
        <v>5468</v>
      </c>
      <c r="C1405" s="9" t="s">
        <v>391</v>
      </c>
      <c r="D1405" s="9" t="s">
        <v>352</v>
      </c>
      <c r="E1405" s="9" t="s">
        <v>93</v>
      </c>
      <c r="F1405" s="188">
        <v>30615</v>
      </c>
      <c r="G1405" s="9" t="s">
        <v>34</v>
      </c>
      <c r="H1405" s="9" t="s">
        <v>31</v>
      </c>
      <c r="I1405" s="9" t="s">
        <v>157</v>
      </c>
      <c r="J1405" s="9" t="s">
        <v>29</v>
      </c>
      <c r="K1405" s="9">
        <v>2001</v>
      </c>
      <c r="L1405" s="9" t="s">
        <v>34</v>
      </c>
      <c r="Q1405" s="9">
        <v>2000</v>
      </c>
      <c r="V1405" s="9" t="s">
        <v>269</v>
      </c>
      <c r="W1405" s="9" t="s">
        <v>269</v>
      </c>
    </row>
    <row r="1406" spans="1:24" ht="17.25" customHeight="1" x14ac:dyDescent="0.2">
      <c r="A1406" s="9">
        <v>427694</v>
      </c>
      <c r="B1406" s="9" t="s">
        <v>5469</v>
      </c>
      <c r="C1406" s="9" t="s">
        <v>792</v>
      </c>
      <c r="D1406" s="9" t="s">
        <v>461</v>
      </c>
      <c r="E1406" s="9" t="s">
        <v>93</v>
      </c>
      <c r="F1406" s="188">
        <v>30682</v>
      </c>
      <c r="G1406" s="9" t="s">
        <v>34</v>
      </c>
      <c r="H1406" s="9" t="s">
        <v>31</v>
      </c>
      <c r="I1406" s="9" t="s">
        <v>157</v>
      </c>
      <c r="J1406" s="9" t="s">
        <v>32</v>
      </c>
      <c r="K1406" s="9">
        <v>2002</v>
      </c>
      <c r="L1406" s="9" t="s">
        <v>83</v>
      </c>
      <c r="Q1406" s="9">
        <v>2000</v>
      </c>
      <c r="V1406" s="9" t="s">
        <v>269</v>
      </c>
      <c r="W1406" s="9" t="s">
        <v>269</v>
      </c>
    </row>
    <row r="1407" spans="1:24" ht="17.25" customHeight="1" x14ac:dyDescent="0.2">
      <c r="A1407" s="9">
        <v>413762</v>
      </c>
      <c r="B1407" s="9" t="s">
        <v>5470</v>
      </c>
      <c r="C1407" s="9" t="s">
        <v>466</v>
      </c>
      <c r="D1407" s="9" t="s">
        <v>5471</v>
      </c>
      <c r="E1407" s="9" t="s">
        <v>93</v>
      </c>
      <c r="F1407" s="188">
        <v>31628</v>
      </c>
      <c r="G1407" s="9" t="s">
        <v>53</v>
      </c>
      <c r="H1407" s="9" t="s">
        <v>31</v>
      </c>
      <c r="I1407" s="9" t="s">
        <v>157</v>
      </c>
      <c r="Q1407" s="9">
        <v>2000</v>
      </c>
      <c r="V1407" s="9" t="s">
        <v>269</v>
      </c>
      <c r="W1407" s="9" t="s">
        <v>269</v>
      </c>
    </row>
    <row r="1408" spans="1:24" ht="17.25" customHeight="1" x14ac:dyDescent="0.2">
      <c r="A1408" s="9">
        <v>426962</v>
      </c>
      <c r="B1408" s="9" t="s">
        <v>5472</v>
      </c>
      <c r="C1408" s="9" t="s">
        <v>270</v>
      </c>
      <c r="D1408" s="9" t="s">
        <v>571</v>
      </c>
      <c r="E1408" s="9" t="s">
        <v>93</v>
      </c>
      <c r="F1408" s="188">
        <v>32422</v>
      </c>
      <c r="G1408" s="9" t="s">
        <v>34</v>
      </c>
      <c r="H1408" s="9" t="s">
        <v>31</v>
      </c>
      <c r="I1408" s="9" t="s">
        <v>157</v>
      </c>
      <c r="J1408" s="9" t="s">
        <v>32</v>
      </c>
      <c r="K1408" s="9" t="s">
        <v>5473</v>
      </c>
      <c r="L1408" s="9" t="s">
        <v>89</v>
      </c>
      <c r="Q1408" s="9">
        <v>2000</v>
      </c>
      <c r="V1408" s="9" t="s">
        <v>269</v>
      </c>
      <c r="W1408" s="9" t="s">
        <v>269</v>
      </c>
    </row>
    <row r="1409" spans="1:23" ht="17.25" customHeight="1" x14ac:dyDescent="0.2">
      <c r="A1409" s="9">
        <v>425576</v>
      </c>
      <c r="B1409" s="9" t="s">
        <v>5474</v>
      </c>
      <c r="C1409" s="9" t="s">
        <v>311</v>
      </c>
      <c r="D1409" s="9" t="s">
        <v>764</v>
      </c>
      <c r="E1409" s="9" t="s">
        <v>93</v>
      </c>
      <c r="F1409" s="188">
        <v>32509</v>
      </c>
      <c r="G1409" s="9" t="s">
        <v>34</v>
      </c>
      <c r="H1409" s="9" t="s">
        <v>31</v>
      </c>
      <c r="I1409" s="9" t="s">
        <v>157</v>
      </c>
      <c r="J1409" s="9" t="s">
        <v>32</v>
      </c>
      <c r="K1409" s="9">
        <v>2006</v>
      </c>
      <c r="L1409" s="9" t="s">
        <v>46</v>
      </c>
      <c r="Q1409" s="9">
        <v>2000</v>
      </c>
      <c r="V1409" s="9" t="s">
        <v>269</v>
      </c>
      <c r="W1409" s="9" t="s">
        <v>269</v>
      </c>
    </row>
    <row r="1410" spans="1:23" ht="17.25" customHeight="1" x14ac:dyDescent="0.2">
      <c r="A1410" s="9">
        <v>418233</v>
      </c>
      <c r="B1410" s="9" t="s">
        <v>5475</v>
      </c>
      <c r="C1410" s="9" t="s">
        <v>332</v>
      </c>
      <c r="D1410" s="9" t="s">
        <v>267</v>
      </c>
      <c r="E1410" s="9" t="s">
        <v>93</v>
      </c>
      <c r="F1410" s="188">
        <v>32874</v>
      </c>
      <c r="G1410" s="9" t="s">
        <v>268</v>
      </c>
      <c r="H1410" s="9" t="s">
        <v>31</v>
      </c>
      <c r="I1410" s="9" t="s">
        <v>157</v>
      </c>
      <c r="Q1410" s="9">
        <v>2000</v>
      </c>
      <c r="V1410" s="9" t="s">
        <v>269</v>
      </c>
      <c r="W1410" s="9" t="s">
        <v>269</v>
      </c>
    </row>
    <row r="1411" spans="1:23" ht="17.25" customHeight="1" x14ac:dyDescent="0.2">
      <c r="A1411" s="9">
        <v>411494</v>
      </c>
      <c r="B1411" s="9" t="s">
        <v>5476</v>
      </c>
      <c r="C1411" s="9" t="s">
        <v>343</v>
      </c>
      <c r="D1411" s="9" t="s">
        <v>5477</v>
      </c>
      <c r="E1411" s="9" t="s">
        <v>93</v>
      </c>
      <c r="F1411" s="188">
        <v>32898</v>
      </c>
      <c r="G1411" s="9" t="s">
        <v>581</v>
      </c>
      <c r="H1411" s="9" t="s">
        <v>31</v>
      </c>
      <c r="I1411" s="9" t="s">
        <v>157</v>
      </c>
      <c r="Q1411" s="9">
        <v>2000</v>
      </c>
      <c r="V1411" s="9" t="s">
        <v>269</v>
      </c>
      <c r="W1411" s="9" t="s">
        <v>269</v>
      </c>
    </row>
    <row r="1412" spans="1:23" ht="17.25" customHeight="1" x14ac:dyDescent="0.2">
      <c r="A1412" s="9">
        <v>424564</v>
      </c>
      <c r="B1412" s="9" t="s">
        <v>5478</v>
      </c>
      <c r="C1412" s="9" t="s">
        <v>671</v>
      </c>
      <c r="D1412" s="9" t="s">
        <v>597</v>
      </c>
      <c r="E1412" s="9" t="s">
        <v>93</v>
      </c>
      <c r="F1412" s="188">
        <v>33239</v>
      </c>
      <c r="G1412" s="9" t="s">
        <v>86</v>
      </c>
      <c r="H1412" s="9" t="s">
        <v>31</v>
      </c>
      <c r="I1412" s="9" t="s">
        <v>157</v>
      </c>
      <c r="J1412" s="9" t="s">
        <v>32</v>
      </c>
      <c r="K1412" s="9">
        <v>2008</v>
      </c>
      <c r="L1412" s="9" t="s">
        <v>86</v>
      </c>
      <c r="Q1412" s="9">
        <v>2000</v>
      </c>
      <c r="V1412" s="9" t="s">
        <v>269</v>
      </c>
      <c r="W1412" s="9" t="s">
        <v>269</v>
      </c>
    </row>
    <row r="1413" spans="1:23" ht="17.25" customHeight="1" x14ac:dyDescent="0.2">
      <c r="A1413" s="9">
        <v>423268</v>
      </c>
      <c r="B1413" s="9" t="s">
        <v>5479</v>
      </c>
      <c r="C1413" s="9" t="s">
        <v>270</v>
      </c>
      <c r="D1413" s="9" t="s">
        <v>647</v>
      </c>
      <c r="E1413" s="9" t="s">
        <v>93</v>
      </c>
      <c r="F1413" s="188">
        <v>33880</v>
      </c>
      <c r="G1413" s="9" t="s">
        <v>5480</v>
      </c>
      <c r="H1413" s="9" t="s">
        <v>31</v>
      </c>
      <c r="I1413" s="9" t="s">
        <v>157</v>
      </c>
      <c r="J1413" s="9" t="s">
        <v>32</v>
      </c>
      <c r="K1413" s="9">
        <v>2011</v>
      </c>
      <c r="Q1413" s="9">
        <v>2000</v>
      </c>
      <c r="V1413" s="9" t="s">
        <v>269</v>
      </c>
      <c r="W1413" s="9" t="s">
        <v>269</v>
      </c>
    </row>
    <row r="1414" spans="1:23" ht="17.25" customHeight="1" x14ac:dyDescent="0.2">
      <c r="A1414" s="9">
        <v>424830</v>
      </c>
      <c r="B1414" s="9" t="s">
        <v>5481</v>
      </c>
      <c r="C1414" s="9" t="s">
        <v>1027</v>
      </c>
      <c r="D1414" s="9" t="s">
        <v>752</v>
      </c>
      <c r="E1414" s="9" t="s">
        <v>93</v>
      </c>
      <c r="F1414" s="188">
        <v>33970</v>
      </c>
      <c r="G1414" s="9" t="s">
        <v>34</v>
      </c>
      <c r="H1414" s="9" t="s">
        <v>31</v>
      </c>
      <c r="I1414" s="9" t="s">
        <v>157</v>
      </c>
      <c r="J1414" s="9" t="s">
        <v>29</v>
      </c>
      <c r="K1414" s="9">
        <v>2010</v>
      </c>
      <c r="L1414" s="9" t="s">
        <v>46</v>
      </c>
      <c r="Q1414" s="9">
        <v>2000</v>
      </c>
      <c r="V1414" s="9" t="s">
        <v>269</v>
      </c>
      <c r="W1414" s="9" t="s">
        <v>269</v>
      </c>
    </row>
    <row r="1415" spans="1:23" ht="17.25" customHeight="1" x14ac:dyDescent="0.2">
      <c r="A1415" s="9">
        <v>426501</v>
      </c>
      <c r="B1415" s="9" t="s">
        <v>5482</v>
      </c>
      <c r="C1415" s="9" t="s">
        <v>285</v>
      </c>
      <c r="D1415" s="9" t="s">
        <v>663</v>
      </c>
      <c r="E1415" s="9" t="s">
        <v>93</v>
      </c>
      <c r="F1415" s="188">
        <v>34335</v>
      </c>
      <c r="G1415" s="9" t="s">
        <v>268</v>
      </c>
      <c r="H1415" s="9" t="s">
        <v>31</v>
      </c>
      <c r="I1415" s="9" t="s">
        <v>157</v>
      </c>
      <c r="J1415" s="9" t="s">
        <v>32</v>
      </c>
      <c r="K1415" s="9">
        <v>2018</v>
      </c>
      <c r="L1415" s="9" t="s">
        <v>34</v>
      </c>
      <c r="Q1415" s="9">
        <v>2000</v>
      </c>
      <c r="V1415" s="9" t="s">
        <v>269</v>
      </c>
      <c r="W1415" s="9" t="s">
        <v>269</v>
      </c>
    </row>
    <row r="1416" spans="1:23" ht="17.25" customHeight="1" x14ac:dyDescent="0.2">
      <c r="A1416" s="9">
        <v>426505</v>
      </c>
      <c r="B1416" s="9" t="s">
        <v>5483</v>
      </c>
      <c r="C1416" s="9" t="s">
        <v>405</v>
      </c>
      <c r="D1416" s="9" t="s">
        <v>502</v>
      </c>
      <c r="E1416" s="9" t="s">
        <v>93</v>
      </c>
      <c r="F1416" s="188">
        <v>34648</v>
      </c>
      <c r="G1416" s="9" t="s">
        <v>273</v>
      </c>
      <c r="H1416" s="9" t="s">
        <v>35</v>
      </c>
      <c r="I1416" s="9" t="s">
        <v>157</v>
      </c>
      <c r="J1416" s="9" t="s">
        <v>32</v>
      </c>
      <c r="K1416" s="9">
        <v>2012</v>
      </c>
      <c r="L1416" s="9" t="s">
        <v>89</v>
      </c>
      <c r="Q1416" s="9">
        <v>2000</v>
      </c>
      <c r="V1416" s="9" t="s">
        <v>269</v>
      </c>
      <c r="W1416" s="9" t="s">
        <v>269</v>
      </c>
    </row>
    <row r="1417" spans="1:23" ht="17.25" customHeight="1" x14ac:dyDescent="0.2">
      <c r="A1417" s="9">
        <v>419509</v>
      </c>
      <c r="B1417" s="9" t="s">
        <v>5484</v>
      </c>
      <c r="C1417" s="9" t="s">
        <v>547</v>
      </c>
      <c r="D1417" s="9" t="s">
        <v>453</v>
      </c>
      <c r="E1417" s="9" t="s">
        <v>93</v>
      </c>
      <c r="F1417" s="188">
        <v>34700</v>
      </c>
      <c r="G1417" s="9" t="s">
        <v>34</v>
      </c>
      <c r="H1417" s="9" t="s">
        <v>31</v>
      </c>
      <c r="I1417" s="9" t="s">
        <v>157</v>
      </c>
      <c r="J1417" s="9" t="s">
        <v>29</v>
      </c>
      <c r="K1417" s="9">
        <v>2012</v>
      </c>
      <c r="L1417" s="9" t="s">
        <v>34</v>
      </c>
      <c r="Q1417" s="9">
        <v>2000</v>
      </c>
      <c r="V1417" s="9" t="s">
        <v>269</v>
      </c>
      <c r="W1417" s="9" t="s">
        <v>269</v>
      </c>
    </row>
    <row r="1418" spans="1:23" ht="17.25" customHeight="1" x14ac:dyDescent="0.2">
      <c r="A1418" s="9">
        <v>419294</v>
      </c>
      <c r="B1418" s="9" t="s">
        <v>5485</v>
      </c>
      <c r="C1418" s="9" t="s">
        <v>270</v>
      </c>
      <c r="D1418" s="9" t="s">
        <v>328</v>
      </c>
      <c r="E1418" s="9" t="s">
        <v>93</v>
      </c>
      <c r="F1418" s="188">
        <v>34713</v>
      </c>
      <c r="G1418" s="9" t="s">
        <v>34</v>
      </c>
      <c r="H1418" s="9" t="s">
        <v>31</v>
      </c>
      <c r="I1418" s="9" t="s">
        <v>157</v>
      </c>
      <c r="J1418" s="9" t="s">
        <v>32</v>
      </c>
      <c r="K1418" s="9">
        <v>2015</v>
      </c>
      <c r="L1418" s="9" t="s">
        <v>34</v>
      </c>
      <c r="Q1418" s="9">
        <v>2000</v>
      </c>
      <c r="V1418" s="9" t="s">
        <v>269</v>
      </c>
      <c r="W1418" s="9" t="s">
        <v>269</v>
      </c>
    </row>
    <row r="1419" spans="1:23" ht="17.25" customHeight="1" x14ac:dyDescent="0.2">
      <c r="A1419" s="9">
        <v>422209</v>
      </c>
      <c r="B1419" s="9" t="s">
        <v>5486</v>
      </c>
      <c r="C1419" s="9" t="s">
        <v>673</v>
      </c>
      <c r="D1419" s="9" t="s">
        <v>5487</v>
      </c>
      <c r="E1419" s="9" t="s">
        <v>93</v>
      </c>
      <c r="F1419" s="188">
        <v>34776</v>
      </c>
      <c r="G1419" s="9" t="s">
        <v>34</v>
      </c>
      <c r="H1419" s="9" t="s">
        <v>31</v>
      </c>
      <c r="I1419" s="9" t="s">
        <v>157</v>
      </c>
      <c r="J1419" s="9" t="s">
        <v>32</v>
      </c>
      <c r="L1419" s="9" t="s">
        <v>34</v>
      </c>
      <c r="Q1419" s="9">
        <v>2000</v>
      </c>
      <c r="V1419" s="9" t="s">
        <v>269</v>
      </c>
      <c r="W1419" s="9" t="s">
        <v>269</v>
      </c>
    </row>
    <row r="1420" spans="1:23" ht="17.25" customHeight="1" x14ac:dyDescent="0.2">
      <c r="A1420" s="9">
        <v>421705</v>
      </c>
      <c r="B1420" s="9" t="s">
        <v>5488</v>
      </c>
      <c r="C1420" s="9" t="s">
        <v>380</v>
      </c>
      <c r="D1420" s="9" t="s">
        <v>461</v>
      </c>
      <c r="E1420" s="9" t="s">
        <v>93</v>
      </c>
      <c r="F1420" s="188">
        <v>34866</v>
      </c>
      <c r="G1420" s="9" t="s">
        <v>34</v>
      </c>
      <c r="H1420" s="9" t="s">
        <v>31</v>
      </c>
      <c r="I1420" s="9" t="s">
        <v>157</v>
      </c>
      <c r="J1420" s="9" t="s">
        <v>29</v>
      </c>
      <c r="K1420" s="9">
        <v>2012</v>
      </c>
      <c r="L1420" s="9" t="s">
        <v>34</v>
      </c>
      <c r="Q1420" s="9">
        <v>2000</v>
      </c>
      <c r="V1420" s="9" t="s">
        <v>269</v>
      </c>
      <c r="W1420" s="9" t="s">
        <v>269</v>
      </c>
    </row>
    <row r="1421" spans="1:23" ht="17.25" customHeight="1" x14ac:dyDescent="0.2">
      <c r="A1421" s="9">
        <v>422801</v>
      </c>
      <c r="B1421" s="9" t="s">
        <v>5489</v>
      </c>
      <c r="C1421" s="9" t="s">
        <v>424</v>
      </c>
      <c r="D1421" s="9" t="s">
        <v>488</v>
      </c>
      <c r="E1421" s="9" t="s">
        <v>93</v>
      </c>
      <c r="F1421" s="188">
        <v>35065</v>
      </c>
      <c r="G1421" s="9" t="s">
        <v>34</v>
      </c>
      <c r="H1421" s="9" t="s">
        <v>31</v>
      </c>
      <c r="I1421" s="9" t="s">
        <v>157</v>
      </c>
      <c r="J1421" s="9" t="s">
        <v>29</v>
      </c>
      <c r="K1421" s="9">
        <v>2013</v>
      </c>
      <c r="L1421" s="9" t="s">
        <v>34</v>
      </c>
      <c r="Q1421" s="9">
        <v>2000</v>
      </c>
      <c r="V1421" s="9" t="s">
        <v>269</v>
      </c>
      <c r="W1421" s="9" t="s">
        <v>269</v>
      </c>
    </row>
    <row r="1422" spans="1:23" ht="17.25" customHeight="1" x14ac:dyDescent="0.2">
      <c r="A1422" s="9">
        <v>422302</v>
      </c>
      <c r="B1422" s="9" t="s">
        <v>5490</v>
      </c>
      <c r="C1422" s="9" t="s">
        <v>734</v>
      </c>
      <c r="D1422" s="9" t="s">
        <v>5491</v>
      </c>
      <c r="E1422" s="9" t="s">
        <v>93</v>
      </c>
      <c r="F1422" s="188">
        <v>35280</v>
      </c>
      <c r="G1422" s="9" t="s">
        <v>513</v>
      </c>
      <c r="H1422" s="9" t="s">
        <v>31</v>
      </c>
      <c r="I1422" s="9" t="s">
        <v>157</v>
      </c>
      <c r="J1422" s="9" t="s">
        <v>29</v>
      </c>
      <c r="K1422" s="9">
        <v>2014</v>
      </c>
      <c r="L1422" s="9" t="s">
        <v>46</v>
      </c>
      <c r="Q1422" s="9">
        <v>2000</v>
      </c>
      <c r="V1422" s="9" t="s">
        <v>269</v>
      </c>
      <c r="W1422" s="9" t="s">
        <v>269</v>
      </c>
    </row>
    <row r="1423" spans="1:23" ht="17.25" customHeight="1" x14ac:dyDescent="0.2">
      <c r="A1423" s="9">
        <v>424991</v>
      </c>
      <c r="B1423" s="9" t="s">
        <v>5492</v>
      </c>
      <c r="C1423" s="9" t="s">
        <v>894</v>
      </c>
      <c r="D1423" s="9" t="s">
        <v>376</v>
      </c>
      <c r="E1423" s="9" t="s">
        <v>93</v>
      </c>
      <c r="F1423" s="188">
        <v>35431</v>
      </c>
      <c r="H1423" s="9" t="s">
        <v>35</v>
      </c>
      <c r="I1423" s="9" t="s">
        <v>157</v>
      </c>
      <c r="J1423" s="9" t="s">
        <v>29</v>
      </c>
      <c r="K1423" s="9">
        <v>2014</v>
      </c>
      <c r="L1423" s="9" t="s">
        <v>46</v>
      </c>
      <c r="Q1423" s="9">
        <v>2000</v>
      </c>
      <c r="V1423" s="9" t="s">
        <v>269</v>
      </c>
      <c r="W1423" s="9" t="s">
        <v>269</v>
      </c>
    </row>
    <row r="1424" spans="1:23" ht="17.25" customHeight="1" x14ac:dyDescent="0.2">
      <c r="A1424" s="9">
        <v>425041</v>
      </c>
      <c r="B1424" s="9" t="s">
        <v>5493</v>
      </c>
      <c r="C1424" s="9" t="s">
        <v>316</v>
      </c>
      <c r="D1424" s="9" t="s">
        <v>850</v>
      </c>
      <c r="E1424" s="9" t="s">
        <v>93</v>
      </c>
      <c r="F1424" s="188">
        <v>35431</v>
      </c>
      <c r="G1424" s="9" t="s">
        <v>762</v>
      </c>
      <c r="H1424" s="9" t="s">
        <v>31</v>
      </c>
      <c r="I1424" s="9" t="s">
        <v>157</v>
      </c>
      <c r="J1424" s="9" t="s">
        <v>29</v>
      </c>
      <c r="K1424" s="9">
        <v>2014</v>
      </c>
      <c r="L1424" s="9" t="s">
        <v>763</v>
      </c>
      <c r="Q1424" s="9">
        <v>2000</v>
      </c>
      <c r="V1424" s="9" t="s">
        <v>269</v>
      </c>
      <c r="W1424" s="9" t="s">
        <v>269</v>
      </c>
    </row>
    <row r="1425" spans="1:23" ht="17.25" customHeight="1" x14ac:dyDescent="0.2">
      <c r="A1425" s="9">
        <v>426329</v>
      </c>
      <c r="B1425" s="9" t="s">
        <v>5494</v>
      </c>
      <c r="C1425" s="9" t="s">
        <v>1046</v>
      </c>
      <c r="D1425" s="9" t="s">
        <v>461</v>
      </c>
      <c r="E1425" s="9" t="s">
        <v>93</v>
      </c>
      <c r="F1425" s="188">
        <v>35802</v>
      </c>
      <c r="G1425" s="9" t="s">
        <v>338</v>
      </c>
      <c r="H1425" s="9" t="s">
        <v>31</v>
      </c>
      <c r="I1425" s="9" t="s">
        <v>157</v>
      </c>
      <c r="J1425" s="9" t="s">
        <v>32</v>
      </c>
      <c r="K1425" s="9">
        <v>2016</v>
      </c>
      <c r="L1425" s="9" t="s">
        <v>46</v>
      </c>
      <c r="Q1425" s="9">
        <v>2000</v>
      </c>
      <c r="V1425" s="9" t="s">
        <v>269</v>
      </c>
      <c r="W1425" s="9" t="s">
        <v>269</v>
      </c>
    </row>
    <row r="1426" spans="1:23" ht="17.25" customHeight="1" x14ac:dyDescent="0.2">
      <c r="A1426" s="9">
        <v>424415</v>
      </c>
      <c r="B1426" s="9" t="s">
        <v>768</v>
      </c>
      <c r="C1426" s="9" t="s">
        <v>395</v>
      </c>
      <c r="D1426" s="9" t="s">
        <v>1031</v>
      </c>
      <c r="E1426" s="9" t="s">
        <v>93</v>
      </c>
      <c r="F1426" s="188">
        <v>35816</v>
      </c>
      <c r="G1426" s="9" t="s">
        <v>34</v>
      </c>
      <c r="H1426" s="9" t="s">
        <v>31</v>
      </c>
      <c r="I1426" s="9" t="s">
        <v>157</v>
      </c>
      <c r="J1426" s="9" t="s">
        <v>29</v>
      </c>
      <c r="K1426" s="9">
        <v>2015</v>
      </c>
      <c r="L1426" s="9" t="s">
        <v>674</v>
      </c>
      <c r="Q1426" s="9">
        <v>2000</v>
      </c>
      <c r="V1426" s="9" t="s">
        <v>269</v>
      </c>
      <c r="W1426" s="9" t="s">
        <v>269</v>
      </c>
    </row>
    <row r="1427" spans="1:23" ht="17.25" customHeight="1" x14ac:dyDescent="0.2">
      <c r="A1427" s="9">
        <v>425462</v>
      </c>
      <c r="B1427" s="9" t="s">
        <v>5495</v>
      </c>
      <c r="C1427" s="9" t="s">
        <v>303</v>
      </c>
      <c r="D1427" s="9" t="s">
        <v>1047</v>
      </c>
      <c r="E1427" s="9" t="s">
        <v>93</v>
      </c>
      <c r="F1427" s="188">
        <v>35855</v>
      </c>
      <c r="G1427" s="9" t="s">
        <v>34</v>
      </c>
      <c r="H1427" s="9" t="s">
        <v>31</v>
      </c>
      <c r="I1427" s="9" t="s">
        <v>157</v>
      </c>
      <c r="J1427" s="9" t="s">
        <v>32</v>
      </c>
      <c r="K1427" s="9">
        <v>2015</v>
      </c>
      <c r="L1427" s="9" t="s">
        <v>34</v>
      </c>
      <c r="Q1427" s="9">
        <v>2000</v>
      </c>
      <c r="V1427" s="9" t="s">
        <v>269</v>
      </c>
      <c r="W1427" s="9" t="s">
        <v>269</v>
      </c>
    </row>
    <row r="1428" spans="1:23" ht="17.25" customHeight="1" x14ac:dyDescent="0.2">
      <c r="A1428" s="9">
        <v>426954</v>
      </c>
      <c r="B1428" s="9" t="s">
        <v>5496</v>
      </c>
      <c r="C1428" s="9" t="s">
        <v>285</v>
      </c>
      <c r="D1428" s="9" t="s">
        <v>5497</v>
      </c>
      <c r="E1428" s="9" t="s">
        <v>93</v>
      </c>
      <c r="F1428" s="188">
        <v>35856</v>
      </c>
      <c r="G1428" s="9" t="s">
        <v>268</v>
      </c>
      <c r="H1428" s="9" t="s">
        <v>31</v>
      </c>
      <c r="I1428" s="9" t="s">
        <v>157</v>
      </c>
      <c r="J1428" s="9" t="s">
        <v>29</v>
      </c>
      <c r="K1428" s="9">
        <v>2017</v>
      </c>
      <c r="L1428" s="9" t="s">
        <v>46</v>
      </c>
      <c r="Q1428" s="9">
        <v>2000</v>
      </c>
      <c r="V1428" s="9" t="s">
        <v>269</v>
      </c>
      <c r="W1428" s="9" t="s">
        <v>269</v>
      </c>
    </row>
    <row r="1429" spans="1:23" ht="17.25" customHeight="1" x14ac:dyDescent="0.2">
      <c r="A1429" s="9">
        <v>424131</v>
      </c>
      <c r="B1429" s="9" t="s">
        <v>5498</v>
      </c>
      <c r="C1429" s="9" t="s">
        <v>5499</v>
      </c>
      <c r="D1429" s="9" t="s">
        <v>272</v>
      </c>
      <c r="E1429" s="9" t="s">
        <v>93</v>
      </c>
      <c r="F1429" s="188">
        <v>36161</v>
      </c>
      <c r="G1429" s="9" t="s">
        <v>454</v>
      </c>
      <c r="H1429" s="9" t="s">
        <v>31</v>
      </c>
      <c r="I1429" s="9" t="s">
        <v>157</v>
      </c>
      <c r="J1429" s="9" t="s">
        <v>29</v>
      </c>
      <c r="K1429" s="9">
        <v>2017</v>
      </c>
      <c r="L1429" s="9" t="s">
        <v>46</v>
      </c>
      <c r="Q1429" s="9">
        <v>2000</v>
      </c>
      <c r="V1429" s="9" t="s">
        <v>269</v>
      </c>
      <c r="W1429" s="9" t="s">
        <v>269</v>
      </c>
    </row>
    <row r="1430" spans="1:23" ht="17.25" customHeight="1" x14ac:dyDescent="0.2">
      <c r="A1430" s="9">
        <v>421038</v>
      </c>
      <c r="B1430" s="9" t="s">
        <v>5500</v>
      </c>
      <c r="C1430" s="9" t="s">
        <v>896</v>
      </c>
      <c r="D1430" s="9" t="s">
        <v>5501</v>
      </c>
      <c r="E1430" s="9" t="s">
        <v>93</v>
      </c>
      <c r="F1430" s="188">
        <v>36162</v>
      </c>
      <c r="G1430" s="9" t="s">
        <v>34</v>
      </c>
      <c r="H1430" s="9" t="s">
        <v>31</v>
      </c>
      <c r="I1430" s="9" t="s">
        <v>157</v>
      </c>
      <c r="J1430" s="9" t="s">
        <v>32</v>
      </c>
      <c r="K1430" s="9">
        <v>2017</v>
      </c>
      <c r="L1430" s="9" t="s">
        <v>34</v>
      </c>
      <c r="Q1430" s="9">
        <v>2000</v>
      </c>
      <c r="V1430" s="9" t="s">
        <v>269</v>
      </c>
      <c r="W1430" s="9" t="s">
        <v>269</v>
      </c>
    </row>
    <row r="1431" spans="1:23" ht="17.25" customHeight="1" x14ac:dyDescent="0.2">
      <c r="A1431" s="9">
        <v>424039</v>
      </c>
      <c r="B1431" s="9" t="s">
        <v>5502</v>
      </c>
      <c r="C1431" s="9" t="s">
        <v>313</v>
      </c>
      <c r="D1431" s="9" t="s">
        <v>488</v>
      </c>
      <c r="E1431" s="9" t="s">
        <v>93</v>
      </c>
      <c r="F1431" s="188">
        <v>36278</v>
      </c>
      <c r="G1431" s="9" t="s">
        <v>34</v>
      </c>
      <c r="H1431" s="9" t="s">
        <v>31</v>
      </c>
      <c r="I1431" s="9" t="s">
        <v>157</v>
      </c>
      <c r="J1431" s="9" t="s">
        <v>32</v>
      </c>
      <c r="K1431" s="9">
        <v>2017</v>
      </c>
      <c r="L1431" s="9" t="s">
        <v>89</v>
      </c>
      <c r="Q1431" s="9">
        <v>2000</v>
      </c>
      <c r="V1431" s="9" t="s">
        <v>269</v>
      </c>
      <c r="W1431" s="9" t="s">
        <v>269</v>
      </c>
    </row>
    <row r="1432" spans="1:23" ht="17.25" customHeight="1" x14ac:dyDescent="0.2">
      <c r="A1432" s="9">
        <v>422826</v>
      </c>
      <c r="B1432" s="9" t="s">
        <v>5503</v>
      </c>
      <c r="C1432" s="9" t="s">
        <v>684</v>
      </c>
      <c r="D1432" s="9" t="s">
        <v>5504</v>
      </c>
      <c r="E1432" s="9" t="s">
        <v>93</v>
      </c>
      <c r="F1432" s="188">
        <v>36300</v>
      </c>
      <c r="G1432" s="9" t="s">
        <v>34</v>
      </c>
      <c r="H1432" s="9" t="s">
        <v>31</v>
      </c>
      <c r="I1432" s="9" t="s">
        <v>157</v>
      </c>
      <c r="J1432" s="9" t="s">
        <v>32</v>
      </c>
      <c r="K1432" s="9">
        <v>2017</v>
      </c>
      <c r="L1432" s="9" t="s">
        <v>46</v>
      </c>
      <c r="Q1432" s="9">
        <v>2000</v>
      </c>
      <c r="V1432" s="9" t="s">
        <v>269</v>
      </c>
      <c r="W1432" s="9" t="s">
        <v>269</v>
      </c>
    </row>
    <row r="1433" spans="1:23" ht="17.25" customHeight="1" x14ac:dyDescent="0.2">
      <c r="A1433" s="9">
        <v>425994</v>
      </c>
      <c r="B1433" s="9" t="s">
        <v>5505</v>
      </c>
      <c r="C1433" s="9" t="s">
        <v>628</v>
      </c>
      <c r="D1433" s="9" t="s">
        <v>764</v>
      </c>
      <c r="E1433" s="9" t="s">
        <v>93</v>
      </c>
      <c r="F1433" s="188">
        <v>36334</v>
      </c>
      <c r="G1433" s="9" t="s">
        <v>5506</v>
      </c>
      <c r="H1433" s="9" t="s">
        <v>31</v>
      </c>
      <c r="I1433" s="9" t="s">
        <v>157</v>
      </c>
      <c r="J1433" s="9" t="s">
        <v>32</v>
      </c>
      <c r="K1433" s="9" t="s">
        <v>458</v>
      </c>
      <c r="L1433" s="9" t="s">
        <v>34</v>
      </c>
      <c r="Q1433" s="9">
        <v>2000</v>
      </c>
      <c r="V1433" s="9" t="s">
        <v>269</v>
      </c>
      <c r="W1433" s="9" t="s">
        <v>269</v>
      </c>
    </row>
    <row r="1434" spans="1:23" ht="17.25" customHeight="1" x14ac:dyDescent="0.2">
      <c r="A1434" s="9">
        <v>426490</v>
      </c>
      <c r="B1434" s="9" t="s">
        <v>5507</v>
      </c>
      <c r="C1434" s="9" t="s">
        <v>576</v>
      </c>
      <c r="D1434" s="9" t="s">
        <v>5508</v>
      </c>
      <c r="E1434" s="9" t="s">
        <v>93</v>
      </c>
      <c r="F1434" s="188">
        <v>36361</v>
      </c>
      <c r="G1434" s="9" t="s">
        <v>34</v>
      </c>
      <c r="H1434" s="9" t="s">
        <v>31</v>
      </c>
      <c r="I1434" s="9" t="s">
        <v>157</v>
      </c>
      <c r="J1434" s="9" t="s">
        <v>32</v>
      </c>
      <c r="K1434" s="9">
        <v>2017</v>
      </c>
      <c r="L1434" s="9" t="s">
        <v>34</v>
      </c>
      <c r="Q1434" s="9">
        <v>2000</v>
      </c>
      <c r="V1434" s="9" t="s">
        <v>269</v>
      </c>
      <c r="W1434" s="9" t="s">
        <v>269</v>
      </c>
    </row>
    <row r="1435" spans="1:23" ht="17.25" customHeight="1" x14ac:dyDescent="0.2">
      <c r="A1435" s="9">
        <v>425987</v>
      </c>
      <c r="B1435" s="9" t="s">
        <v>5509</v>
      </c>
      <c r="C1435" s="9" t="s">
        <v>380</v>
      </c>
      <c r="D1435" s="9" t="s">
        <v>1984</v>
      </c>
      <c r="E1435" s="9" t="s">
        <v>93</v>
      </c>
      <c r="F1435" s="188">
        <v>36555</v>
      </c>
      <c r="G1435" s="9" t="s">
        <v>469</v>
      </c>
      <c r="H1435" s="9" t="s">
        <v>31</v>
      </c>
      <c r="I1435" s="9" t="s">
        <v>157</v>
      </c>
      <c r="J1435" s="9" t="s">
        <v>29</v>
      </c>
      <c r="K1435" s="9">
        <v>2017</v>
      </c>
      <c r="L1435" s="9" t="s">
        <v>89</v>
      </c>
      <c r="Q1435" s="9">
        <v>2000</v>
      </c>
      <c r="V1435" s="9" t="s">
        <v>269</v>
      </c>
      <c r="W1435" s="9" t="s">
        <v>269</v>
      </c>
    </row>
    <row r="1436" spans="1:23" ht="17.25" customHeight="1" x14ac:dyDescent="0.2">
      <c r="A1436" s="9">
        <v>425945</v>
      </c>
      <c r="B1436" s="9" t="s">
        <v>5510</v>
      </c>
      <c r="C1436" s="9" t="s">
        <v>521</v>
      </c>
      <c r="D1436" s="9" t="s">
        <v>322</v>
      </c>
      <c r="E1436" s="9" t="s">
        <v>93</v>
      </c>
      <c r="F1436" s="188">
        <v>36358</v>
      </c>
      <c r="G1436" s="9" t="s">
        <v>726</v>
      </c>
      <c r="H1436" s="9" t="s">
        <v>31</v>
      </c>
      <c r="I1436" s="9" t="s">
        <v>157</v>
      </c>
      <c r="J1436" s="9" t="s">
        <v>29</v>
      </c>
      <c r="K1436" s="9">
        <v>2017</v>
      </c>
      <c r="L1436" s="9" t="s">
        <v>53</v>
      </c>
      <c r="Q1436" s="9">
        <v>2000</v>
      </c>
      <c r="V1436" s="9" t="s">
        <v>269</v>
      </c>
      <c r="W1436" s="9" t="s">
        <v>269</v>
      </c>
    </row>
    <row r="1437" spans="1:23" ht="17.25" customHeight="1" x14ac:dyDescent="0.2">
      <c r="A1437" s="9">
        <v>426146</v>
      </c>
      <c r="B1437" s="9" t="s">
        <v>5511</v>
      </c>
      <c r="C1437" s="9" t="s">
        <v>561</v>
      </c>
      <c r="D1437" s="9" t="s">
        <v>900</v>
      </c>
      <c r="E1437" s="9" t="s">
        <v>93</v>
      </c>
      <c r="H1437" s="9" t="s">
        <v>31</v>
      </c>
      <c r="I1437" s="9" t="s">
        <v>157</v>
      </c>
      <c r="J1437" s="9" t="s">
        <v>29</v>
      </c>
      <c r="K1437" s="9">
        <v>2014</v>
      </c>
      <c r="L1437" s="9" t="s">
        <v>34</v>
      </c>
      <c r="Q1437" s="9">
        <v>2000</v>
      </c>
      <c r="V1437" s="9" t="s">
        <v>269</v>
      </c>
      <c r="W1437" s="9" t="s">
        <v>269</v>
      </c>
    </row>
    <row r="1438" spans="1:23" ht="17.25" customHeight="1" x14ac:dyDescent="0.2">
      <c r="A1438" s="9">
        <v>422242</v>
      </c>
      <c r="B1438" s="9" t="s">
        <v>5512</v>
      </c>
      <c r="C1438" s="9" t="s">
        <v>661</v>
      </c>
      <c r="D1438" s="9" t="s">
        <v>280</v>
      </c>
      <c r="E1438" s="9" t="s">
        <v>34</v>
      </c>
      <c r="F1438" s="188">
        <v>35947</v>
      </c>
      <c r="G1438" s="9" t="s">
        <v>34</v>
      </c>
      <c r="H1438" s="9" t="s">
        <v>31</v>
      </c>
      <c r="I1438" s="9" t="s">
        <v>157</v>
      </c>
      <c r="J1438" s="9" t="s">
        <v>32</v>
      </c>
      <c r="K1438" s="9">
        <v>2016</v>
      </c>
      <c r="L1438" s="9" t="s">
        <v>34</v>
      </c>
      <c r="Q1438" s="9">
        <v>2000</v>
      </c>
      <c r="V1438" s="9" t="s">
        <v>269</v>
      </c>
      <c r="W1438" s="9" t="s">
        <v>269</v>
      </c>
    </row>
    <row r="1439" spans="1:23" ht="17.25" customHeight="1" x14ac:dyDescent="0.2">
      <c r="A1439" s="9">
        <v>417281</v>
      </c>
      <c r="B1439" s="9" t="s">
        <v>5513</v>
      </c>
      <c r="C1439" s="9" t="s">
        <v>540</v>
      </c>
      <c r="D1439" s="9" t="s">
        <v>4038</v>
      </c>
      <c r="E1439" s="9" t="s">
        <v>92</v>
      </c>
      <c r="F1439" s="188">
        <v>30020</v>
      </c>
      <c r="G1439" s="9" t="s">
        <v>821</v>
      </c>
      <c r="H1439" s="9" t="s">
        <v>47</v>
      </c>
      <c r="I1439" s="9" t="s">
        <v>157</v>
      </c>
      <c r="J1439" s="9" t="s">
        <v>29</v>
      </c>
      <c r="K1439" s="9">
        <v>2001</v>
      </c>
      <c r="L1439" s="9" t="s">
        <v>34</v>
      </c>
      <c r="Q1439" s="9">
        <v>2000</v>
      </c>
      <c r="V1439" s="9" t="s">
        <v>269</v>
      </c>
      <c r="W1439" s="9" t="s">
        <v>269</v>
      </c>
    </row>
    <row r="1440" spans="1:23" ht="17.25" customHeight="1" x14ac:dyDescent="0.2">
      <c r="A1440" s="9">
        <v>425552</v>
      </c>
      <c r="B1440" s="9" t="s">
        <v>5514</v>
      </c>
      <c r="C1440" s="9" t="s">
        <v>5515</v>
      </c>
      <c r="D1440" s="9" t="s">
        <v>699</v>
      </c>
      <c r="E1440" s="9" t="s">
        <v>92</v>
      </c>
      <c r="F1440" s="188">
        <v>31868</v>
      </c>
      <c r="G1440" s="9" t="s">
        <v>34</v>
      </c>
      <c r="H1440" s="9" t="s">
        <v>31</v>
      </c>
      <c r="I1440" s="9" t="s">
        <v>157</v>
      </c>
      <c r="J1440" s="9" t="s">
        <v>32</v>
      </c>
      <c r="K1440" s="9">
        <v>2006</v>
      </c>
      <c r="L1440" s="9" t="s">
        <v>268</v>
      </c>
      <c r="Q1440" s="9">
        <v>2000</v>
      </c>
      <c r="V1440" s="9" t="s">
        <v>269</v>
      </c>
      <c r="W1440" s="9" t="s">
        <v>269</v>
      </c>
    </row>
    <row r="1441" spans="1:23" ht="17.25" customHeight="1" x14ac:dyDescent="0.2">
      <c r="A1441" s="9">
        <v>425186</v>
      </c>
      <c r="B1441" s="9" t="s">
        <v>5516</v>
      </c>
      <c r="C1441" s="9" t="s">
        <v>695</v>
      </c>
      <c r="D1441" s="9" t="s">
        <v>5517</v>
      </c>
      <c r="E1441" s="9" t="s">
        <v>92</v>
      </c>
      <c r="F1441" s="188">
        <v>32186</v>
      </c>
      <c r="G1441" s="9" t="s">
        <v>34</v>
      </c>
      <c r="H1441" s="9" t="s">
        <v>31</v>
      </c>
      <c r="I1441" s="9" t="s">
        <v>157</v>
      </c>
      <c r="J1441" s="9" t="s">
        <v>32</v>
      </c>
      <c r="K1441" s="9">
        <v>2006</v>
      </c>
      <c r="L1441" s="9" t="s">
        <v>89</v>
      </c>
      <c r="Q1441" s="9">
        <v>2000</v>
      </c>
      <c r="V1441" s="9" t="s">
        <v>269</v>
      </c>
      <c r="W1441" s="9" t="s">
        <v>269</v>
      </c>
    </row>
    <row r="1442" spans="1:23" ht="17.25" customHeight="1" x14ac:dyDescent="0.2">
      <c r="A1442" s="9">
        <v>420712</v>
      </c>
      <c r="B1442" s="9" t="s">
        <v>5518</v>
      </c>
      <c r="C1442" s="9" t="s">
        <v>380</v>
      </c>
      <c r="D1442" s="9" t="s">
        <v>288</v>
      </c>
      <c r="E1442" s="9" t="s">
        <v>92</v>
      </c>
      <c r="F1442" s="188">
        <v>32954</v>
      </c>
      <c r="G1442" s="9" t="s">
        <v>53</v>
      </c>
      <c r="H1442" s="9" t="s">
        <v>31</v>
      </c>
      <c r="I1442" s="9" t="s">
        <v>157</v>
      </c>
      <c r="J1442" s="9" t="s">
        <v>29</v>
      </c>
      <c r="K1442" s="9">
        <v>2008</v>
      </c>
      <c r="L1442" s="9" t="s">
        <v>53</v>
      </c>
      <c r="Q1442" s="9">
        <v>2000</v>
      </c>
      <c r="V1442" s="9" t="s">
        <v>269</v>
      </c>
      <c r="W1442" s="9" t="s">
        <v>269</v>
      </c>
    </row>
    <row r="1443" spans="1:23" ht="17.25" customHeight="1" x14ac:dyDescent="0.2">
      <c r="A1443" s="9">
        <v>425171</v>
      </c>
      <c r="B1443" s="9" t="s">
        <v>5519</v>
      </c>
      <c r="C1443" s="9" t="s">
        <v>430</v>
      </c>
      <c r="D1443" s="9" t="s">
        <v>630</v>
      </c>
      <c r="E1443" s="9" t="s">
        <v>92</v>
      </c>
      <c r="F1443" s="188">
        <v>33078</v>
      </c>
      <c r="G1443" s="9" t="s">
        <v>824</v>
      </c>
      <c r="H1443" s="9" t="s">
        <v>35</v>
      </c>
      <c r="I1443" s="9" t="s">
        <v>157</v>
      </c>
      <c r="J1443" s="9" t="s">
        <v>29</v>
      </c>
      <c r="K1443" s="9">
        <v>2011</v>
      </c>
      <c r="L1443" s="9" t="s">
        <v>89</v>
      </c>
      <c r="Q1443" s="9">
        <v>2000</v>
      </c>
      <c r="V1443" s="9" t="s">
        <v>269</v>
      </c>
      <c r="W1443" s="9" t="s">
        <v>269</v>
      </c>
    </row>
    <row r="1444" spans="1:23" ht="17.25" customHeight="1" x14ac:dyDescent="0.2">
      <c r="A1444" s="9">
        <v>425760</v>
      </c>
      <c r="B1444" s="9" t="s">
        <v>5520</v>
      </c>
      <c r="C1444" s="9" t="s">
        <v>466</v>
      </c>
      <c r="D1444" s="9" t="s">
        <v>296</v>
      </c>
      <c r="E1444" s="9" t="s">
        <v>92</v>
      </c>
      <c r="F1444" s="188">
        <v>33266</v>
      </c>
      <c r="G1444" s="9" t="s">
        <v>34</v>
      </c>
      <c r="H1444" s="9" t="s">
        <v>31</v>
      </c>
      <c r="I1444" s="9" t="s">
        <v>157</v>
      </c>
      <c r="J1444" s="9" t="s">
        <v>32</v>
      </c>
      <c r="K1444" s="9">
        <v>2008</v>
      </c>
      <c r="L1444" s="9" t="s">
        <v>34</v>
      </c>
      <c r="Q1444" s="9">
        <v>2000</v>
      </c>
      <c r="V1444" s="9" t="s">
        <v>269</v>
      </c>
      <c r="W1444" s="9" t="s">
        <v>269</v>
      </c>
    </row>
    <row r="1445" spans="1:23" ht="17.25" customHeight="1" x14ac:dyDescent="0.2">
      <c r="A1445" s="9">
        <v>423787</v>
      </c>
      <c r="B1445" s="9" t="s">
        <v>5521</v>
      </c>
      <c r="C1445" s="9" t="s">
        <v>285</v>
      </c>
      <c r="D1445" s="9" t="s">
        <v>386</v>
      </c>
      <c r="E1445" s="9" t="s">
        <v>92</v>
      </c>
      <c r="F1445" s="188">
        <v>33506</v>
      </c>
      <c r="G1445" s="9" t="s">
        <v>301</v>
      </c>
      <c r="H1445" s="9" t="s">
        <v>31</v>
      </c>
      <c r="I1445" s="9" t="s">
        <v>157</v>
      </c>
      <c r="J1445" s="9" t="s">
        <v>32</v>
      </c>
      <c r="K1445" s="9">
        <v>2010</v>
      </c>
      <c r="L1445" s="9" t="s">
        <v>46</v>
      </c>
      <c r="Q1445" s="9">
        <v>2000</v>
      </c>
      <c r="V1445" s="9" t="s">
        <v>269</v>
      </c>
      <c r="W1445" s="9" t="s">
        <v>269</v>
      </c>
    </row>
    <row r="1446" spans="1:23" ht="17.25" customHeight="1" x14ac:dyDescent="0.2">
      <c r="A1446" s="9">
        <v>424293</v>
      </c>
      <c r="B1446" s="9" t="s">
        <v>5522</v>
      </c>
      <c r="C1446" s="9" t="s">
        <v>638</v>
      </c>
      <c r="D1446" s="9" t="s">
        <v>560</v>
      </c>
      <c r="E1446" s="9" t="s">
        <v>92</v>
      </c>
      <c r="F1446" s="188">
        <v>33647</v>
      </c>
      <c r="G1446" s="9" t="s">
        <v>34</v>
      </c>
      <c r="H1446" s="9" t="s">
        <v>31</v>
      </c>
      <c r="I1446" s="9" t="s">
        <v>157</v>
      </c>
      <c r="J1446" s="9" t="s">
        <v>29</v>
      </c>
      <c r="K1446" s="9">
        <v>2010</v>
      </c>
      <c r="L1446" s="9" t="s">
        <v>34</v>
      </c>
      <c r="Q1446" s="9">
        <v>2000</v>
      </c>
      <c r="V1446" s="9" t="s">
        <v>269</v>
      </c>
      <c r="W1446" s="9" t="s">
        <v>269</v>
      </c>
    </row>
    <row r="1447" spans="1:23" ht="17.25" customHeight="1" x14ac:dyDescent="0.2">
      <c r="A1447" s="9">
        <v>418604</v>
      </c>
      <c r="B1447" s="9" t="s">
        <v>5523</v>
      </c>
      <c r="C1447" s="9" t="s">
        <v>671</v>
      </c>
      <c r="D1447" s="9" t="s">
        <v>764</v>
      </c>
      <c r="E1447" s="9" t="s">
        <v>92</v>
      </c>
      <c r="F1447" s="188">
        <v>34335</v>
      </c>
      <c r="G1447" s="9" t="s">
        <v>46</v>
      </c>
      <c r="H1447" s="9" t="s">
        <v>31</v>
      </c>
      <c r="I1447" s="9" t="s">
        <v>157</v>
      </c>
      <c r="J1447" s="9" t="s">
        <v>29</v>
      </c>
      <c r="K1447" s="9">
        <v>2014</v>
      </c>
      <c r="L1447" s="9" t="s">
        <v>34</v>
      </c>
      <c r="Q1447" s="9">
        <v>2000</v>
      </c>
      <c r="V1447" s="9" t="s">
        <v>269</v>
      </c>
      <c r="W1447" s="9" t="s">
        <v>269</v>
      </c>
    </row>
    <row r="1448" spans="1:23" ht="17.25" customHeight="1" x14ac:dyDescent="0.2">
      <c r="A1448" s="9">
        <v>425846</v>
      </c>
      <c r="B1448" s="9" t="s">
        <v>5524</v>
      </c>
      <c r="C1448" s="9" t="s">
        <v>436</v>
      </c>
      <c r="D1448" s="9" t="s">
        <v>377</v>
      </c>
      <c r="E1448" s="9" t="s">
        <v>92</v>
      </c>
      <c r="F1448" s="188">
        <v>34524</v>
      </c>
      <c r="G1448" s="9" t="s">
        <v>34</v>
      </c>
      <c r="H1448" s="9" t="s">
        <v>31</v>
      </c>
      <c r="I1448" s="9" t="s">
        <v>157</v>
      </c>
      <c r="J1448" s="9" t="s">
        <v>29</v>
      </c>
      <c r="K1448" s="9">
        <v>2012</v>
      </c>
      <c r="L1448" s="9" t="s">
        <v>46</v>
      </c>
      <c r="Q1448" s="9">
        <v>2000</v>
      </c>
      <c r="V1448" s="9" t="s">
        <v>269</v>
      </c>
      <c r="W1448" s="9" t="s">
        <v>269</v>
      </c>
    </row>
    <row r="1449" spans="1:23" ht="17.25" customHeight="1" x14ac:dyDescent="0.2">
      <c r="A1449" s="9">
        <v>419462</v>
      </c>
      <c r="B1449" s="9" t="s">
        <v>5525</v>
      </c>
      <c r="C1449" s="9" t="s">
        <v>466</v>
      </c>
      <c r="D1449" s="9" t="s">
        <v>279</v>
      </c>
      <c r="E1449" s="9" t="s">
        <v>92</v>
      </c>
      <c r="F1449" s="188">
        <v>34796</v>
      </c>
      <c r="G1449" s="9" t="s">
        <v>34</v>
      </c>
      <c r="H1449" s="9" t="s">
        <v>31</v>
      </c>
      <c r="I1449" s="9" t="s">
        <v>157</v>
      </c>
      <c r="J1449" s="9" t="s">
        <v>32</v>
      </c>
      <c r="K1449" s="9">
        <v>2015</v>
      </c>
      <c r="L1449" s="9" t="s">
        <v>34</v>
      </c>
      <c r="Q1449" s="9">
        <v>2000</v>
      </c>
      <c r="V1449" s="9" t="s">
        <v>269</v>
      </c>
      <c r="W1449" s="9" t="s">
        <v>269</v>
      </c>
    </row>
    <row r="1450" spans="1:23" ht="17.25" customHeight="1" x14ac:dyDescent="0.2">
      <c r="A1450" s="9">
        <v>423290</v>
      </c>
      <c r="B1450" s="9" t="s">
        <v>5526</v>
      </c>
      <c r="C1450" s="9" t="s">
        <v>5527</v>
      </c>
      <c r="D1450" s="9" t="s">
        <v>328</v>
      </c>
      <c r="E1450" s="9" t="s">
        <v>92</v>
      </c>
      <c r="F1450" s="188">
        <v>34810</v>
      </c>
      <c r="G1450" s="9" t="s">
        <v>34</v>
      </c>
      <c r="H1450" s="9" t="s">
        <v>31</v>
      </c>
      <c r="I1450" s="9" t="s">
        <v>157</v>
      </c>
      <c r="J1450" s="9" t="s">
        <v>32</v>
      </c>
      <c r="K1450" s="9">
        <v>2014</v>
      </c>
      <c r="L1450" s="9" t="s">
        <v>34</v>
      </c>
      <c r="Q1450" s="9">
        <v>2000</v>
      </c>
      <c r="V1450" s="9" t="s">
        <v>269</v>
      </c>
      <c r="W1450" s="9" t="s">
        <v>269</v>
      </c>
    </row>
    <row r="1451" spans="1:23" ht="17.25" customHeight="1" x14ac:dyDescent="0.2">
      <c r="A1451" s="9">
        <v>422386</v>
      </c>
      <c r="B1451" s="9" t="s">
        <v>5528</v>
      </c>
      <c r="C1451" s="9" t="s">
        <v>5529</v>
      </c>
      <c r="D1451" s="9" t="s">
        <v>328</v>
      </c>
      <c r="E1451" s="9" t="s">
        <v>92</v>
      </c>
      <c r="F1451" s="188">
        <v>35065</v>
      </c>
      <c r="G1451" s="9" t="s">
        <v>34</v>
      </c>
      <c r="H1451" s="9" t="s">
        <v>31</v>
      </c>
      <c r="I1451" s="9" t="s">
        <v>157</v>
      </c>
      <c r="J1451" s="9" t="s">
        <v>29</v>
      </c>
      <c r="K1451" s="9">
        <v>2016</v>
      </c>
      <c r="L1451" s="9" t="s">
        <v>34</v>
      </c>
      <c r="Q1451" s="9">
        <v>2000</v>
      </c>
      <c r="V1451" s="9" t="s">
        <v>269</v>
      </c>
      <c r="W1451" s="9" t="s">
        <v>269</v>
      </c>
    </row>
    <row r="1452" spans="1:23" ht="17.25" customHeight="1" x14ac:dyDescent="0.2">
      <c r="A1452" s="9">
        <v>426762</v>
      </c>
      <c r="B1452" s="9" t="s">
        <v>4902</v>
      </c>
      <c r="C1452" s="9" t="s">
        <v>380</v>
      </c>
      <c r="D1452" s="9" t="s">
        <v>1029</v>
      </c>
      <c r="E1452" s="9" t="s">
        <v>92</v>
      </c>
      <c r="F1452" s="188">
        <v>35065</v>
      </c>
      <c r="G1452" s="9" t="s">
        <v>388</v>
      </c>
      <c r="H1452" s="9" t="s">
        <v>31</v>
      </c>
      <c r="I1452" s="9" t="s">
        <v>157</v>
      </c>
      <c r="J1452" s="9" t="s">
        <v>29</v>
      </c>
      <c r="K1452" s="9">
        <v>2015</v>
      </c>
      <c r="L1452" s="9" t="s">
        <v>46</v>
      </c>
      <c r="Q1452" s="9">
        <v>2000</v>
      </c>
      <c r="V1452" s="9" t="s">
        <v>269</v>
      </c>
      <c r="W1452" s="9" t="s">
        <v>269</v>
      </c>
    </row>
    <row r="1453" spans="1:23" ht="17.25" customHeight="1" x14ac:dyDescent="0.2">
      <c r="A1453" s="9">
        <v>423815</v>
      </c>
      <c r="B1453" s="9" t="s">
        <v>5530</v>
      </c>
      <c r="C1453" s="9" t="s">
        <v>5531</v>
      </c>
      <c r="D1453" s="9" t="s">
        <v>434</v>
      </c>
      <c r="E1453" s="9" t="s">
        <v>92</v>
      </c>
      <c r="F1453" s="188">
        <v>35105</v>
      </c>
      <c r="G1453" s="9" t="s">
        <v>34</v>
      </c>
      <c r="H1453" s="9" t="s">
        <v>31</v>
      </c>
      <c r="I1453" s="9" t="s">
        <v>157</v>
      </c>
      <c r="J1453" s="9" t="s">
        <v>29</v>
      </c>
      <c r="K1453" s="9">
        <v>2015</v>
      </c>
      <c r="L1453" s="9" t="s">
        <v>34</v>
      </c>
      <c r="Q1453" s="9">
        <v>2000</v>
      </c>
      <c r="V1453" s="9" t="s">
        <v>269</v>
      </c>
      <c r="W1453" s="9" t="s">
        <v>269</v>
      </c>
    </row>
    <row r="1454" spans="1:23" ht="17.25" customHeight="1" x14ac:dyDescent="0.2">
      <c r="A1454" s="9">
        <v>427120</v>
      </c>
      <c r="B1454" s="9" t="s">
        <v>5532</v>
      </c>
      <c r="C1454" s="9" t="s">
        <v>276</v>
      </c>
      <c r="D1454" s="9" t="s">
        <v>5533</v>
      </c>
      <c r="E1454" s="9" t="s">
        <v>92</v>
      </c>
      <c r="F1454" s="188">
        <v>35141</v>
      </c>
      <c r="G1454" s="9" t="s">
        <v>34</v>
      </c>
      <c r="H1454" s="9" t="s">
        <v>31</v>
      </c>
      <c r="I1454" s="9" t="s">
        <v>157</v>
      </c>
      <c r="J1454" s="9" t="s">
        <v>29</v>
      </c>
      <c r="K1454" s="9">
        <v>2014</v>
      </c>
      <c r="L1454" s="9" t="s">
        <v>63</v>
      </c>
      <c r="Q1454" s="9">
        <v>2000</v>
      </c>
      <c r="V1454" s="9" t="s">
        <v>269</v>
      </c>
      <c r="W1454" s="9" t="s">
        <v>269</v>
      </c>
    </row>
    <row r="1455" spans="1:23" ht="17.25" customHeight="1" x14ac:dyDescent="0.2">
      <c r="A1455" s="9">
        <v>421425</v>
      </c>
      <c r="B1455" s="9" t="s">
        <v>5534</v>
      </c>
      <c r="C1455" s="9" t="s">
        <v>503</v>
      </c>
      <c r="D1455" s="9" t="s">
        <v>267</v>
      </c>
      <c r="E1455" s="9" t="s">
        <v>92</v>
      </c>
      <c r="F1455" s="188">
        <v>35172</v>
      </c>
      <c r="G1455" s="9" t="s">
        <v>446</v>
      </c>
      <c r="H1455" s="9" t="s">
        <v>31</v>
      </c>
      <c r="I1455" s="9" t="s">
        <v>157</v>
      </c>
      <c r="J1455" s="9" t="s">
        <v>29</v>
      </c>
      <c r="K1455" s="9">
        <v>2013</v>
      </c>
      <c r="L1455" s="9" t="s">
        <v>46</v>
      </c>
      <c r="Q1455" s="9">
        <v>2000</v>
      </c>
      <c r="V1455" s="9" t="s">
        <v>269</v>
      </c>
      <c r="W1455" s="9" t="s">
        <v>269</v>
      </c>
    </row>
    <row r="1456" spans="1:23" ht="17.25" customHeight="1" x14ac:dyDescent="0.2">
      <c r="A1456" s="9">
        <v>425393</v>
      </c>
      <c r="B1456" s="9" t="s">
        <v>5535</v>
      </c>
      <c r="C1456" s="9" t="s">
        <v>307</v>
      </c>
      <c r="D1456" s="9" t="s">
        <v>297</v>
      </c>
      <c r="E1456" s="9" t="s">
        <v>92</v>
      </c>
      <c r="F1456" s="188">
        <v>35339</v>
      </c>
      <c r="G1456" s="9" t="s">
        <v>34</v>
      </c>
      <c r="H1456" s="9" t="s">
        <v>31</v>
      </c>
      <c r="I1456" s="9" t="s">
        <v>157</v>
      </c>
      <c r="J1456" s="9" t="s">
        <v>32</v>
      </c>
      <c r="K1456" s="9">
        <v>2016</v>
      </c>
      <c r="L1456" s="9" t="s">
        <v>46</v>
      </c>
      <c r="Q1456" s="9">
        <v>2000</v>
      </c>
      <c r="V1456" s="9" t="s">
        <v>269</v>
      </c>
      <c r="W1456" s="9" t="s">
        <v>269</v>
      </c>
    </row>
    <row r="1457" spans="1:23" ht="17.25" customHeight="1" x14ac:dyDescent="0.2">
      <c r="A1457" s="9">
        <v>420982</v>
      </c>
      <c r="B1457" s="9" t="s">
        <v>5536</v>
      </c>
      <c r="C1457" s="9" t="s">
        <v>736</v>
      </c>
      <c r="D1457" s="9" t="s">
        <v>386</v>
      </c>
      <c r="E1457" s="9" t="s">
        <v>92</v>
      </c>
      <c r="F1457" s="188">
        <v>35431</v>
      </c>
      <c r="G1457" s="9" t="s">
        <v>469</v>
      </c>
      <c r="H1457" s="9" t="s">
        <v>31</v>
      </c>
      <c r="I1457" s="9" t="s">
        <v>157</v>
      </c>
      <c r="J1457" s="9" t="s">
        <v>32</v>
      </c>
      <c r="K1457" s="9">
        <v>2014</v>
      </c>
      <c r="L1457" s="9" t="s">
        <v>34</v>
      </c>
      <c r="Q1457" s="9">
        <v>2000</v>
      </c>
      <c r="V1457" s="9" t="s">
        <v>269</v>
      </c>
      <c r="W1457" s="9" t="s">
        <v>269</v>
      </c>
    </row>
    <row r="1458" spans="1:23" ht="17.25" customHeight="1" x14ac:dyDescent="0.2">
      <c r="A1458" s="9">
        <v>424651</v>
      </c>
      <c r="B1458" s="9" t="s">
        <v>5537</v>
      </c>
      <c r="C1458" s="9" t="s">
        <v>5538</v>
      </c>
      <c r="D1458" s="9" t="s">
        <v>288</v>
      </c>
      <c r="E1458" s="9" t="s">
        <v>92</v>
      </c>
      <c r="F1458" s="188">
        <v>35431</v>
      </c>
      <c r="G1458" s="9" t="s">
        <v>5539</v>
      </c>
      <c r="H1458" s="9" t="s">
        <v>31</v>
      </c>
      <c r="I1458" s="9" t="s">
        <v>157</v>
      </c>
      <c r="J1458" s="9" t="s">
        <v>29</v>
      </c>
      <c r="K1458" s="9">
        <v>2016</v>
      </c>
      <c r="L1458" s="9" t="s">
        <v>83</v>
      </c>
      <c r="Q1458" s="9">
        <v>2000</v>
      </c>
      <c r="V1458" s="9" t="s">
        <v>269</v>
      </c>
      <c r="W1458" s="9" t="s">
        <v>269</v>
      </c>
    </row>
    <row r="1459" spans="1:23" ht="17.25" customHeight="1" x14ac:dyDescent="0.2">
      <c r="A1459" s="9">
        <v>426410</v>
      </c>
      <c r="B1459" s="9" t="s">
        <v>5540</v>
      </c>
      <c r="C1459" s="9" t="s">
        <v>347</v>
      </c>
      <c r="D1459" s="9" t="s">
        <v>1048</v>
      </c>
      <c r="E1459" s="9" t="s">
        <v>92</v>
      </c>
      <c r="F1459" s="188">
        <v>35597</v>
      </c>
      <c r="G1459" s="9" t="s">
        <v>86</v>
      </c>
      <c r="H1459" s="9" t="s">
        <v>31</v>
      </c>
      <c r="I1459" s="9" t="s">
        <v>157</v>
      </c>
      <c r="J1459" s="9" t="s">
        <v>32</v>
      </c>
      <c r="K1459" s="9">
        <v>2017</v>
      </c>
      <c r="L1459" s="9" t="s">
        <v>86</v>
      </c>
      <c r="Q1459" s="9">
        <v>2000</v>
      </c>
      <c r="V1459" s="9" t="s">
        <v>269</v>
      </c>
      <c r="W1459" s="9" t="s">
        <v>269</v>
      </c>
    </row>
    <row r="1460" spans="1:23" ht="17.25" customHeight="1" x14ac:dyDescent="0.2">
      <c r="A1460" s="9">
        <v>425765</v>
      </c>
      <c r="B1460" s="9" t="s">
        <v>5541</v>
      </c>
      <c r="C1460" s="9" t="s">
        <v>285</v>
      </c>
      <c r="D1460" s="9" t="s">
        <v>392</v>
      </c>
      <c r="E1460" s="9" t="s">
        <v>92</v>
      </c>
      <c r="F1460" s="188">
        <v>35666</v>
      </c>
      <c r="G1460" s="9" t="s">
        <v>34</v>
      </c>
      <c r="H1460" s="9" t="s">
        <v>31</v>
      </c>
      <c r="I1460" s="9" t="s">
        <v>157</v>
      </c>
      <c r="J1460" s="9" t="s">
        <v>29</v>
      </c>
      <c r="K1460" s="9">
        <v>2016</v>
      </c>
      <c r="L1460" s="9" t="s">
        <v>83</v>
      </c>
      <c r="Q1460" s="9">
        <v>2000</v>
      </c>
      <c r="V1460" s="9" t="s">
        <v>269</v>
      </c>
      <c r="W1460" s="9" t="s">
        <v>269</v>
      </c>
    </row>
    <row r="1461" spans="1:23" ht="17.25" customHeight="1" x14ac:dyDescent="0.2">
      <c r="A1461" s="9">
        <v>419455</v>
      </c>
      <c r="B1461" s="9" t="s">
        <v>5542</v>
      </c>
      <c r="C1461" s="9" t="s">
        <v>521</v>
      </c>
      <c r="D1461" s="9" t="s">
        <v>841</v>
      </c>
      <c r="E1461" s="9" t="s">
        <v>92</v>
      </c>
      <c r="F1461" s="188">
        <v>35714</v>
      </c>
      <c r="G1461" s="9" t="s">
        <v>86</v>
      </c>
      <c r="H1461" s="9" t="s">
        <v>31</v>
      </c>
      <c r="I1461" s="9" t="s">
        <v>157</v>
      </c>
      <c r="J1461" s="9" t="s">
        <v>32</v>
      </c>
      <c r="K1461" s="9">
        <v>2015</v>
      </c>
      <c r="L1461" s="9" t="s">
        <v>86</v>
      </c>
      <c r="Q1461" s="9">
        <v>2000</v>
      </c>
      <c r="V1461" s="9" t="s">
        <v>269</v>
      </c>
      <c r="W1461" s="9" t="s">
        <v>269</v>
      </c>
    </row>
    <row r="1462" spans="1:23" ht="17.25" customHeight="1" x14ac:dyDescent="0.2">
      <c r="A1462" s="9">
        <v>423764</v>
      </c>
      <c r="B1462" s="9" t="s">
        <v>5543</v>
      </c>
      <c r="C1462" s="9" t="s">
        <v>554</v>
      </c>
      <c r="D1462" s="9" t="s">
        <v>386</v>
      </c>
      <c r="E1462" s="9" t="s">
        <v>92</v>
      </c>
      <c r="F1462" s="188">
        <v>35731</v>
      </c>
      <c r="G1462" s="9" t="s">
        <v>469</v>
      </c>
      <c r="H1462" s="9" t="s">
        <v>31</v>
      </c>
      <c r="I1462" s="9" t="s">
        <v>157</v>
      </c>
      <c r="J1462" s="9" t="s">
        <v>32</v>
      </c>
      <c r="K1462" s="9">
        <v>2017</v>
      </c>
      <c r="L1462" s="9" t="s">
        <v>46</v>
      </c>
      <c r="Q1462" s="9">
        <v>2000</v>
      </c>
      <c r="V1462" s="9" t="s">
        <v>269</v>
      </c>
      <c r="W1462" s="9" t="s">
        <v>269</v>
      </c>
    </row>
    <row r="1463" spans="1:23" ht="17.25" customHeight="1" x14ac:dyDescent="0.2">
      <c r="A1463" s="9">
        <v>426396</v>
      </c>
      <c r="B1463" s="9" t="s">
        <v>5544</v>
      </c>
      <c r="C1463" s="9" t="s">
        <v>400</v>
      </c>
      <c r="D1463" s="9" t="s">
        <v>279</v>
      </c>
      <c r="E1463" s="9" t="s">
        <v>92</v>
      </c>
      <c r="F1463" s="188">
        <v>35796</v>
      </c>
      <c r="G1463" s="9" t="s">
        <v>56</v>
      </c>
      <c r="H1463" s="9" t="s">
        <v>31</v>
      </c>
      <c r="I1463" s="9" t="s">
        <v>157</v>
      </c>
      <c r="Q1463" s="9">
        <v>2000</v>
      </c>
      <c r="V1463" s="9" t="s">
        <v>269</v>
      </c>
      <c r="W1463" s="9" t="s">
        <v>269</v>
      </c>
    </row>
    <row r="1464" spans="1:23" ht="17.25" customHeight="1" x14ac:dyDescent="0.2">
      <c r="A1464" s="9">
        <v>426654</v>
      </c>
      <c r="B1464" s="9" t="s">
        <v>5545</v>
      </c>
      <c r="C1464" s="9" t="s">
        <v>715</v>
      </c>
      <c r="D1464" s="9" t="s">
        <v>539</v>
      </c>
      <c r="E1464" s="9" t="s">
        <v>92</v>
      </c>
      <c r="F1464" s="188">
        <v>35796</v>
      </c>
      <c r="G1464" s="9" t="s">
        <v>53</v>
      </c>
      <c r="H1464" s="9" t="s">
        <v>31</v>
      </c>
      <c r="I1464" s="9" t="s">
        <v>157</v>
      </c>
      <c r="J1464" s="9" t="s">
        <v>29</v>
      </c>
      <c r="K1464" s="9">
        <v>2015</v>
      </c>
      <c r="L1464" s="9" t="s">
        <v>34</v>
      </c>
      <c r="Q1464" s="9">
        <v>2000</v>
      </c>
      <c r="V1464" s="9" t="s">
        <v>269</v>
      </c>
      <c r="W1464" s="9" t="s">
        <v>269</v>
      </c>
    </row>
    <row r="1465" spans="1:23" ht="17.25" customHeight="1" x14ac:dyDescent="0.2">
      <c r="A1465" s="9">
        <v>420133</v>
      </c>
      <c r="B1465" s="9" t="s">
        <v>5546</v>
      </c>
      <c r="C1465" s="9" t="s">
        <v>1007</v>
      </c>
      <c r="D1465" s="9" t="s">
        <v>376</v>
      </c>
      <c r="E1465" s="9" t="s">
        <v>92</v>
      </c>
      <c r="F1465" s="188">
        <v>35800</v>
      </c>
      <c r="G1465" s="9" t="s">
        <v>4141</v>
      </c>
      <c r="H1465" s="9" t="s">
        <v>31</v>
      </c>
      <c r="I1465" s="9" t="s">
        <v>157</v>
      </c>
      <c r="J1465" s="9" t="s">
        <v>32</v>
      </c>
      <c r="K1465" s="9">
        <v>2015</v>
      </c>
      <c r="L1465" s="9" t="s">
        <v>46</v>
      </c>
      <c r="Q1465" s="9">
        <v>2000</v>
      </c>
      <c r="V1465" s="9" t="s">
        <v>269</v>
      </c>
      <c r="W1465" s="9" t="s">
        <v>269</v>
      </c>
    </row>
    <row r="1466" spans="1:23" ht="17.25" customHeight="1" x14ac:dyDescent="0.2">
      <c r="A1466" s="9">
        <v>425150</v>
      </c>
      <c r="B1466" s="9" t="s">
        <v>5547</v>
      </c>
      <c r="C1466" s="9" t="s">
        <v>360</v>
      </c>
      <c r="D1466" s="9" t="s">
        <v>337</v>
      </c>
      <c r="E1466" s="9" t="s">
        <v>92</v>
      </c>
      <c r="F1466" s="188">
        <v>35808</v>
      </c>
      <c r="G1466" s="9" t="s">
        <v>34</v>
      </c>
      <c r="H1466" s="9" t="s">
        <v>31</v>
      </c>
      <c r="I1466" s="9" t="s">
        <v>157</v>
      </c>
      <c r="J1466" s="9" t="s">
        <v>29</v>
      </c>
      <c r="K1466" s="9">
        <v>2016</v>
      </c>
      <c r="L1466" s="9" t="s">
        <v>34</v>
      </c>
      <c r="Q1466" s="9">
        <v>2000</v>
      </c>
      <c r="V1466" s="9" t="s">
        <v>269</v>
      </c>
      <c r="W1466" s="9" t="s">
        <v>269</v>
      </c>
    </row>
    <row r="1467" spans="1:23" ht="17.25" customHeight="1" x14ac:dyDescent="0.2">
      <c r="A1467" s="9">
        <v>425338</v>
      </c>
      <c r="B1467" s="9" t="s">
        <v>5548</v>
      </c>
      <c r="C1467" s="9" t="s">
        <v>5549</v>
      </c>
      <c r="D1467" s="9" t="s">
        <v>574</v>
      </c>
      <c r="E1467" s="9" t="s">
        <v>92</v>
      </c>
      <c r="F1467" s="188">
        <v>35811</v>
      </c>
      <c r="G1467" s="9" t="s">
        <v>34</v>
      </c>
      <c r="H1467" s="9" t="s">
        <v>31</v>
      </c>
      <c r="I1467" s="9" t="s">
        <v>157</v>
      </c>
      <c r="J1467" s="9" t="s">
        <v>32</v>
      </c>
      <c r="K1467" s="9">
        <v>2016</v>
      </c>
      <c r="L1467" s="9" t="s">
        <v>34</v>
      </c>
      <c r="Q1467" s="9">
        <v>2000</v>
      </c>
      <c r="V1467" s="9" t="s">
        <v>269</v>
      </c>
      <c r="W1467" s="9" t="s">
        <v>269</v>
      </c>
    </row>
    <row r="1468" spans="1:23" ht="17.25" customHeight="1" x14ac:dyDescent="0.2">
      <c r="A1468" s="9">
        <v>422653</v>
      </c>
      <c r="B1468" s="9" t="s">
        <v>5550</v>
      </c>
      <c r="C1468" s="9" t="s">
        <v>307</v>
      </c>
      <c r="D1468" s="9" t="s">
        <v>5551</v>
      </c>
      <c r="E1468" s="9" t="s">
        <v>92</v>
      </c>
      <c r="F1468" s="188">
        <v>35813</v>
      </c>
      <c r="G1468" s="9" t="s">
        <v>34</v>
      </c>
      <c r="H1468" s="9" t="s">
        <v>31</v>
      </c>
      <c r="I1468" s="9" t="s">
        <v>157</v>
      </c>
      <c r="J1468" s="9" t="s">
        <v>29</v>
      </c>
      <c r="K1468" s="9">
        <v>2016</v>
      </c>
      <c r="L1468" s="9" t="s">
        <v>34</v>
      </c>
      <c r="Q1468" s="9">
        <v>2000</v>
      </c>
      <c r="V1468" s="9" t="s">
        <v>269</v>
      </c>
      <c r="W1468" s="9" t="s">
        <v>269</v>
      </c>
    </row>
    <row r="1469" spans="1:23" ht="17.25" customHeight="1" x14ac:dyDescent="0.2">
      <c r="A1469" s="9">
        <v>419779</v>
      </c>
      <c r="B1469" s="9" t="s">
        <v>5552</v>
      </c>
      <c r="C1469" s="9" t="s">
        <v>292</v>
      </c>
      <c r="D1469" s="9" t="s">
        <v>5553</v>
      </c>
      <c r="E1469" s="9" t="s">
        <v>92</v>
      </c>
      <c r="F1469" s="188">
        <v>35820</v>
      </c>
      <c r="G1469" s="9" t="s">
        <v>34</v>
      </c>
      <c r="H1469" s="9" t="s">
        <v>31</v>
      </c>
      <c r="I1469" s="9" t="s">
        <v>157</v>
      </c>
      <c r="J1469" s="9" t="s">
        <v>29</v>
      </c>
      <c r="K1469" s="9">
        <v>2015</v>
      </c>
      <c r="L1469" s="9" t="s">
        <v>63</v>
      </c>
      <c r="Q1469" s="9">
        <v>2000</v>
      </c>
      <c r="V1469" s="9" t="s">
        <v>269</v>
      </c>
      <c r="W1469" s="9" t="s">
        <v>269</v>
      </c>
    </row>
    <row r="1470" spans="1:23" ht="17.25" customHeight="1" x14ac:dyDescent="0.2">
      <c r="A1470" s="9">
        <v>424579</v>
      </c>
      <c r="B1470" s="9" t="s">
        <v>5554</v>
      </c>
      <c r="C1470" s="9" t="s">
        <v>5555</v>
      </c>
      <c r="D1470" s="9" t="s">
        <v>1036</v>
      </c>
      <c r="E1470" s="9" t="s">
        <v>92</v>
      </c>
      <c r="F1470" s="188">
        <v>35897</v>
      </c>
      <c r="G1470" s="9" t="s">
        <v>817</v>
      </c>
      <c r="H1470" s="9" t="s">
        <v>31</v>
      </c>
      <c r="I1470" s="9" t="s">
        <v>157</v>
      </c>
      <c r="J1470" s="9" t="s">
        <v>29</v>
      </c>
      <c r="K1470" s="9">
        <v>2015</v>
      </c>
      <c r="Q1470" s="9">
        <v>2000</v>
      </c>
      <c r="V1470" s="9" t="s">
        <v>269</v>
      </c>
      <c r="W1470" s="9" t="s">
        <v>269</v>
      </c>
    </row>
    <row r="1471" spans="1:23" ht="17.25" customHeight="1" x14ac:dyDescent="0.2">
      <c r="A1471" s="9">
        <v>426367</v>
      </c>
      <c r="B1471" s="9" t="s">
        <v>5556</v>
      </c>
      <c r="C1471" s="9" t="s">
        <v>326</v>
      </c>
      <c r="D1471" s="9" t="s">
        <v>5557</v>
      </c>
      <c r="E1471" s="9" t="s">
        <v>92</v>
      </c>
      <c r="F1471" s="188">
        <v>35971</v>
      </c>
      <c r="G1471" s="9" t="s">
        <v>34</v>
      </c>
      <c r="H1471" s="9" t="s">
        <v>31</v>
      </c>
      <c r="I1471" s="9" t="s">
        <v>157</v>
      </c>
      <c r="J1471" s="9" t="s">
        <v>32</v>
      </c>
      <c r="K1471" s="9">
        <v>2017</v>
      </c>
      <c r="L1471" s="9" t="s">
        <v>34</v>
      </c>
      <c r="Q1471" s="9">
        <v>2000</v>
      </c>
      <c r="V1471" s="9" t="s">
        <v>269</v>
      </c>
      <c r="W1471" s="9" t="s">
        <v>269</v>
      </c>
    </row>
    <row r="1472" spans="1:23" ht="17.25" customHeight="1" x14ac:dyDescent="0.2">
      <c r="A1472" s="9">
        <v>426522</v>
      </c>
      <c r="B1472" s="9" t="s">
        <v>5558</v>
      </c>
      <c r="C1472" s="9" t="s">
        <v>305</v>
      </c>
      <c r="D1472" s="9" t="s">
        <v>527</v>
      </c>
      <c r="E1472" s="9" t="s">
        <v>92</v>
      </c>
      <c r="F1472" s="188">
        <v>36022</v>
      </c>
      <c r="G1472" s="9" t="s">
        <v>34</v>
      </c>
      <c r="H1472" s="9" t="s">
        <v>31</v>
      </c>
      <c r="I1472" s="9" t="s">
        <v>157</v>
      </c>
      <c r="J1472" s="9" t="s">
        <v>32</v>
      </c>
      <c r="K1472" s="9">
        <v>2017</v>
      </c>
      <c r="L1472" s="9" t="s">
        <v>46</v>
      </c>
      <c r="Q1472" s="9">
        <v>2000</v>
      </c>
      <c r="V1472" s="9" t="s">
        <v>269</v>
      </c>
      <c r="W1472" s="9" t="s">
        <v>269</v>
      </c>
    </row>
    <row r="1473" spans="1:23" ht="17.25" customHeight="1" x14ac:dyDescent="0.2">
      <c r="A1473" s="9">
        <v>421626</v>
      </c>
      <c r="B1473" s="9" t="s">
        <v>5559</v>
      </c>
      <c r="C1473" s="9" t="s">
        <v>396</v>
      </c>
      <c r="D1473" s="9" t="s">
        <v>328</v>
      </c>
      <c r="E1473" s="9" t="s">
        <v>92</v>
      </c>
      <c r="F1473" s="188">
        <v>36028</v>
      </c>
      <c r="G1473" s="9" t="s">
        <v>284</v>
      </c>
      <c r="H1473" s="9" t="s">
        <v>31</v>
      </c>
      <c r="I1473" s="9" t="s">
        <v>157</v>
      </c>
      <c r="J1473" s="9" t="s">
        <v>29</v>
      </c>
      <c r="K1473" s="9">
        <v>2016</v>
      </c>
      <c r="L1473" s="9" t="s">
        <v>34</v>
      </c>
      <c r="Q1473" s="9">
        <v>2000</v>
      </c>
      <c r="V1473" s="9" t="s">
        <v>269</v>
      </c>
      <c r="W1473" s="9" t="s">
        <v>269</v>
      </c>
    </row>
    <row r="1474" spans="1:23" ht="17.25" customHeight="1" x14ac:dyDescent="0.2">
      <c r="A1474" s="9">
        <v>423687</v>
      </c>
      <c r="B1474" s="9" t="s">
        <v>5560</v>
      </c>
      <c r="C1474" s="9" t="s">
        <v>670</v>
      </c>
      <c r="D1474" s="9" t="s">
        <v>435</v>
      </c>
      <c r="E1474" s="9" t="s">
        <v>92</v>
      </c>
      <c r="F1474" s="188">
        <v>36096</v>
      </c>
      <c r="G1474" s="9" t="s">
        <v>5561</v>
      </c>
      <c r="H1474" s="9" t="s">
        <v>31</v>
      </c>
      <c r="I1474" s="9" t="s">
        <v>157</v>
      </c>
      <c r="J1474" s="9" t="s">
        <v>32</v>
      </c>
      <c r="K1474" s="9">
        <v>2016</v>
      </c>
      <c r="L1474" s="9" t="s">
        <v>34</v>
      </c>
      <c r="Q1474" s="9">
        <v>2000</v>
      </c>
      <c r="V1474" s="9" t="s">
        <v>269</v>
      </c>
      <c r="W1474" s="9" t="s">
        <v>269</v>
      </c>
    </row>
    <row r="1475" spans="1:23" ht="17.25" customHeight="1" x14ac:dyDescent="0.2">
      <c r="A1475" s="9">
        <v>422560</v>
      </c>
      <c r="B1475" s="9" t="s">
        <v>5562</v>
      </c>
      <c r="C1475" s="9" t="s">
        <v>341</v>
      </c>
      <c r="D1475" s="9" t="s">
        <v>706</v>
      </c>
      <c r="E1475" s="9" t="s">
        <v>92</v>
      </c>
      <c r="F1475" s="188">
        <v>36161</v>
      </c>
      <c r="G1475" s="9" t="s">
        <v>5563</v>
      </c>
      <c r="H1475" s="9" t="s">
        <v>31</v>
      </c>
      <c r="I1475" s="9" t="s">
        <v>157</v>
      </c>
      <c r="J1475" s="9" t="s">
        <v>32</v>
      </c>
      <c r="K1475" s="9">
        <v>2017</v>
      </c>
      <c r="L1475" s="9" t="s">
        <v>89</v>
      </c>
      <c r="Q1475" s="9">
        <v>2000</v>
      </c>
      <c r="V1475" s="9" t="s">
        <v>269</v>
      </c>
      <c r="W1475" s="9" t="s">
        <v>269</v>
      </c>
    </row>
    <row r="1476" spans="1:23" ht="17.25" customHeight="1" x14ac:dyDescent="0.2">
      <c r="A1476" s="9">
        <v>425120</v>
      </c>
      <c r="B1476" s="9" t="s">
        <v>5564</v>
      </c>
      <c r="C1476" s="9" t="s">
        <v>332</v>
      </c>
      <c r="D1476" s="9" t="s">
        <v>587</v>
      </c>
      <c r="E1476" s="9" t="s">
        <v>92</v>
      </c>
      <c r="F1476" s="188">
        <v>36161</v>
      </c>
      <c r="G1476" s="9" t="s">
        <v>5565</v>
      </c>
      <c r="H1476" s="9" t="s">
        <v>31</v>
      </c>
      <c r="I1476" s="9" t="s">
        <v>157</v>
      </c>
      <c r="J1476" s="9" t="s">
        <v>29</v>
      </c>
      <c r="K1476" s="9">
        <v>2016</v>
      </c>
      <c r="L1476" s="9" t="s">
        <v>34</v>
      </c>
      <c r="Q1476" s="9">
        <v>2000</v>
      </c>
      <c r="V1476" s="9" t="s">
        <v>269</v>
      </c>
      <c r="W1476" s="9" t="s">
        <v>269</v>
      </c>
    </row>
    <row r="1477" spans="1:23" ht="17.25" customHeight="1" x14ac:dyDescent="0.2">
      <c r="A1477" s="9">
        <v>425859</v>
      </c>
      <c r="B1477" s="9" t="s">
        <v>5566</v>
      </c>
      <c r="C1477" s="9" t="s">
        <v>285</v>
      </c>
      <c r="D1477" s="9" t="s">
        <v>704</v>
      </c>
      <c r="E1477" s="9" t="s">
        <v>92</v>
      </c>
      <c r="F1477" s="188">
        <v>36161</v>
      </c>
      <c r="H1477" s="9" t="s">
        <v>31</v>
      </c>
      <c r="I1477" s="9" t="s">
        <v>157</v>
      </c>
      <c r="J1477" s="9" t="s">
        <v>29</v>
      </c>
      <c r="K1477" s="9">
        <v>2017</v>
      </c>
      <c r="L1477" s="9" t="s">
        <v>34</v>
      </c>
      <c r="Q1477" s="9">
        <v>2000</v>
      </c>
      <c r="V1477" s="9" t="s">
        <v>269</v>
      </c>
      <c r="W1477" s="9" t="s">
        <v>269</v>
      </c>
    </row>
    <row r="1478" spans="1:23" ht="17.25" customHeight="1" x14ac:dyDescent="0.2">
      <c r="A1478" s="9">
        <v>427062</v>
      </c>
      <c r="B1478" s="9" t="s">
        <v>5567</v>
      </c>
      <c r="C1478" s="9" t="s">
        <v>543</v>
      </c>
      <c r="D1478" s="9" t="s">
        <v>567</v>
      </c>
      <c r="E1478" s="9" t="s">
        <v>92</v>
      </c>
      <c r="F1478" s="188">
        <v>36161</v>
      </c>
      <c r="H1478" s="9" t="s">
        <v>31</v>
      </c>
      <c r="I1478" s="9" t="s">
        <v>157</v>
      </c>
      <c r="J1478" s="9" t="s">
        <v>29</v>
      </c>
      <c r="K1478" s="9">
        <v>2016</v>
      </c>
      <c r="Q1478" s="9">
        <v>2000</v>
      </c>
      <c r="V1478" s="9" t="s">
        <v>269</v>
      </c>
      <c r="W1478" s="9" t="s">
        <v>269</v>
      </c>
    </row>
    <row r="1479" spans="1:23" ht="17.25" customHeight="1" x14ac:dyDescent="0.2">
      <c r="A1479" s="9">
        <v>422887</v>
      </c>
      <c r="B1479" s="9" t="s">
        <v>5568</v>
      </c>
      <c r="C1479" s="9" t="s">
        <v>285</v>
      </c>
      <c r="D1479" s="9" t="s">
        <v>337</v>
      </c>
      <c r="E1479" s="9" t="s">
        <v>92</v>
      </c>
      <c r="F1479" s="188">
        <v>36169</v>
      </c>
      <c r="G1479" s="9" t="s">
        <v>745</v>
      </c>
      <c r="H1479" s="9" t="s">
        <v>31</v>
      </c>
      <c r="I1479" s="9" t="s">
        <v>157</v>
      </c>
      <c r="J1479" s="9" t="s">
        <v>32</v>
      </c>
      <c r="K1479" s="9">
        <v>2017</v>
      </c>
      <c r="L1479" s="9" t="s">
        <v>46</v>
      </c>
      <c r="Q1479" s="9">
        <v>2000</v>
      </c>
      <c r="V1479" s="9" t="s">
        <v>269</v>
      </c>
      <c r="W1479" s="9" t="s">
        <v>269</v>
      </c>
    </row>
    <row r="1480" spans="1:23" ht="17.25" customHeight="1" x14ac:dyDescent="0.2">
      <c r="A1480" s="9">
        <v>423848</v>
      </c>
      <c r="B1480" s="9" t="s">
        <v>5569</v>
      </c>
      <c r="C1480" s="9" t="s">
        <v>997</v>
      </c>
      <c r="D1480" s="9" t="s">
        <v>280</v>
      </c>
      <c r="E1480" s="9" t="s">
        <v>92</v>
      </c>
      <c r="F1480" s="188">
        <v>36170</v>
      </c>
      <c r="G1480" s="9" t="s">
        <v>34</v>
      </c>
      <c r="H1480" s="9" t="s">
        <v>31</v>
      </c>
      <c r="I1480" s="9" t="s">
        <v>157</v>
      </c>
      <c r="J1480" s="9" t="s">
        <v>32</v>
      </c>
      <c r="K1480" s="9">
        <v>2017</v>
      </c>
      <c r="L1480" s="9" t="s">
        <v>46</v>
      </c>
      <c r="Q1480" s="9">
        <v>2000</v>
      </c>
      <c r="V1480" s="9" t="s">
        <v>269</v>
      </c>
      <c r="W1480" s="9" t="s">
        <v>269</v>
      </c>
    </row>
    <row r="1481" spans="1:23" ht="17.25" customHeight="1" x14ac:dyDescent="0.2">
      <c r="A1481" s="9">
        <v>422565</v>
      </c>
      <c r="B1481" s="9" t="s">
        <v>5570</v>
      </c>
      <c r="C1481" s="9" t="s">
        <v>415</v>
      </c>
      <c r="D1481" s="9" t="s">
        <v>324</v>
      </c>
      <c r="E1481" s="9" t="s">
        <v>92</v>
      </c>
      <c r="F1481" s="188">
        <v>36180</v>
      </c>
      <c r="G1481" s="9" t="s">
        <v>34</v>
      </c>
      <c r="H1481" s="9" t="s">
        <v>31</v>
      </c>
      <c r="I1481" s="9" t="s">
        <v>157</v>
      </c>
      <c r="J1481" s="9" t="s">
        <v>32</v>
      </c>
      <c r="K1481" s="9">
        <v>2017</v>
      </c>
      <c r="L1481" s="9" t="s">
        <v>34</v>
      </c>
      <c r="Q1481" s="9">
        <v>2000</v>
      </c>
      <c r="V1481" s="9" t="s">
        <v>269</v>
      </c>
      <c r="W1481" s="9" t="s">
        <v>269</v>
      </c>
    </row>
    <row r="1482" spans="1:23" ht="17.25" customHeight="1" x14ac:dyDescent="0.2">
      <c r="A1482" s="9">
        <v>426753</v>
      </c>
      <c r="B1482" s="9" t="s">
        <v>5571</v>
      </c>
      <c r="C1482" s="9" t="s">
        <v>399</v>
      </c>
      <c r="D1482" s="9" t="s">
        <v>370</v>
      </c>
      <c r="E1482" s="9" t="s">
        <v>92</v>
      </c>
      <c r="F1482" s="188">
        <v>36192</v>
      </c>
      <c r="G1482" s="9" t="s">
        <v>34</v>
      </c>
      <c r="H1482" s="9" t="s">
        <v>31</v>
      </c>
      <c r="I1482" s="9" t="s">
        <v>157</v>
      </c>
      <c r="J1482" s="9" t="s">
        <v>29</v>
      </c>
      <c r="K1482" s="9">
        <v>2017</v>
      </c>
      <c r="L1482" s="9" t="s">
        <v>34</v>
      </c>
      <c r="Q1482" s="9">
        <v>2000</v>
      </c>
      <c r="V1482" s="9" t="s">
        <v>269</v>
      </c>
      <c r="W1482" s="9" t="s">
        <v>269</v>
      </c>
    </row>
    <row r="1483" spans="1:23" ht="17.25" customHeight="1" x14ac:dyDescent="0.2">
      <c r="A1483" s="9">
        <v>423670</v>
      </c>
      <c r="B1483" s="9" t="s">
        <v>5572</v>
      </c>
      <c r="C1483" s="9" t="s">
        <v>490</v>
      </c>
      <c r="D1483" s="9" t="s">
        <v>295</v>
      </c>
      <c r="E1483" s="9" t="s">
        <v>92</v>
      </c>
      <c r="F1483" s="188">
        <v>36267</v>
      </c>
      <c r="G1483" s="9" t="s">
        <v>414</v>
      </c>
      <c r="H1483" s="9" t="s">
        <v>31</v>
      </c>
      <c r="I1483" s="9" t="s">
        <v>157</v>
      </c>
      <c r="J1483" s="9" t="s">
        <v>29</v>
      </c>
      <c r="K1483" s="9">
        <v>2017</v>
      </c>
      <c r="L1483" s="9" t="s">
        <v>34</v>
      </c>
      <c r="Q1483" s="9">
        <v>2000</v>
      </c>
      <c r="V1483" s="9" t="s">
        <v>269</v>
      </c>
      <c r="W1483" s="9" t="s">
        <v>269</v>
      </c>
    </row>
    <row r="1484" spans="1:23" ht="17.25" customHeight="1" x14ac:dyDescent="0.2">
      <c r="A1484" s="9">
        <v>427032</v>
      </c>
      <c r="B1484" s="9" t="s">
        <v>5573</v>
      </c>
      <c r="C1484" s="9" t="s">
        <v>485</v>
      </c>
      <c r="D1484" s="9" t="s">
        <v>5574</v>
      </c>
      <c r="E1484" s="9" t="s">
        <v>92</v>
      </c>
      <c r="F1484" s="188">
        <v>36647</v>
      </c>
      <c r="G1484" s="9" t="s">
        <v>34</v>
      </c>
      <c r="H1484" s="9" t="s">
        <v>31</v>
      </c>
      <c r="I1484" s="9" t="s">
        <v>157</v>
      </c>
      <c r="J1484" s="9" t="s">
        <v>32</v>
      </c>
      <c r="K1484" s="9">
        <v>2017</v>
      </c>
      <c r="L1484" s="9" t="s">
        <v>34</v>
      </c>
      <c r="Q1484" s="9">
        <v>2000</v>
      </c>
      <c r="V1484" s="9" t="s">
        <v>269</v>
      </c>
      <c r="W1484" s="9" t="s">
        <v>269</v>
      </c>
    </row>
    <row r="1485" spans="1:23" ht="17.25" customHeight="1" x14ac:dyDescent="0.2">
      <c r="A1485" s="9">
        <v>426815</v>
      </c>
      <c r="B1485" s="9" t="s">
        <v>5575</v>
      </c>
      <c r="C1485" s="9" t="s">
        <v>387</v>
      </c>
      <c r="D1485" s="9" t="s">
        <v>5576</v>
      </c>
      <c r="E1485" s="9" t="s">
        <v>92</v>
      </c>
      <c r="F1485" s="188" t="s">
        <v>5577</v>
      </c>
      <c r="G1485" s="9" t="s">
        <v>268</v>
      </c>
      <c r="H1485" s="9" t="s">
        <v>31</v>
      </c>
      <c r="I1485" s="9" t="s">
        <v>157</v>
      </c>
      <c r="Q1485" s="9">
        <v>2000</v>
      </c>
      <c r="V1485" s="9" t="s">
        <v>269</v>
      </c>
      <c r="W1485" s="9" t="s">
        <v>269</v>
      </c>
    </row>
    <row r="1486" spans="1:23" ht="17.25" customHeight="1" x14ac:dyDescent="0.2">
      <c r="A1486" s="9">
        <v>426721</v>
      </c>
      <c r="B1486" s="9" t="s">
        <v>346</v>
      </c>
      <c r="C1486" s="9" t="s">
        <v>307</v>
      </c>
      <c r="D1486" s="9" t="s">
        <v>5578</v>
      </c>
      <c r="E1486" s="9" t="s">
        <v>92</v>
      </c>
      <c r="F1486" s="188" t="s">
        <v>5579</v>
      </c>
      <c r="G1486" s="9" t="s">
        <v>34</v>
      </c>
      <c r="H1486" s="9" t="s">
        <v>31</v>
      </c>
      <c r="I1486" s="9" t="s">
        <v>157</v>
      </c>
      <c r="Q1486" s="9">
        <v>2000</v>
      </c>
      <c r="V1486" s="9" t="s">
        <v>269</v>
      </c>
      <c r="W1486" s="9" t="s">
        <v>269</v>
      </c>
    </row>
    <row r="1487" spans="1:23" ht="17.25" customHeight="1" x14ac:dyDescent="0.2">
      <c r="A1487" s="9">
        <v>427083</v>
      </c>
      <c r="B1487" s="9" t="s">
        <v>5580</v>
      </c>
      <c r="C1487" s="9" t="s">
        <v>400</v>
      </c>
      <c r="D1487" s="9" t="s">
        <v>272</v>
      </c>
      <c r="E1487" s="9" t="s">
        <v>92</v>
      </c>
      <c r="F1487" s="188" t="s">
        <v>5581</v>
      </c>
      <c r="G1487" s="9" t="s">
        <v>268</v>
      </c>
      <c r="H1487" s="9" t="s">
        <v>31</v>
      </c>
      <c r="I1487" s="9" t="s">
        <v>157</v>
      </c>
      <c r="J1487" s="9" t="s">
        <v>29</v>
      </c>
      <c r="K1487" s="9">
        <v>2014</v>
      </c>
      <c r="L1487" s="9" t="s">
        <v>89</v>
      </c>
      <c r="Q1487" s="9">
        <v>2000</v>
      </c>
      <c r="V1487" s="9" t="s">
        <v>269</v>
      </c>
      <c r="W1487" s="9" t="s">
        <v>269</v>
      </c>
    </row>
    <row r="1488" spans="1:23" ht="17.25" customHeight="1" x14ac:dyDescent="0.2">
      <c r="A1488" s="9">
        <v>425775</v>
      </c>
      <c r="B1488" s="9" t="s">
        <v>5582</v>
      </c>
      <c r="C1488" s="9" t="s">
        <v>292</v>
      </c>
      <c r="D1488" s="9" t="s">
        <v>328</v>
      </c>
      <c r="E1488" s="9" t="s">
        <v>92</v>
      </c>
      <c r="H1488" s="9" t="s">
        <v>31</v>
      </c>
      <c r="I1488" s="9" t="s">
        <v>157</v>
      </c>
      <c r="J1488" s="9" t="s">
        <v>32</v>
      </c>
      <c r="K1488" s="9">
        <v>2017</v>
      </c>
      <c r="L1488" s="9" t="s">
        <v>34</v>
      </c>
      <c r="Q1488" s="9">
        <v>2000</v>
      </c>
      <c r="V1488" s="9" t="s">
        <v>269</v>
      </c>
      <c r="W1488" s="9" t="s">
        <v>269</v>
      </c>
    </row>
    <row r="1489" spans="1:24" ht="17.25" customHeight="1" x14ac:dyDescent="0.2">
      <c r="A1489" s="9">
        <v>426255</v>
      </c>
      <c r="B1489" s="9" t="s">
        <v>5583</v>
      </c>
      <c r="C1489" s="9" t="s">
        <v>385</v>
      </c>
      <c r="D1489" s="9" t="s">
        <v>488</v>
      </c>
      <c r="E1489" s="9" t="s">
        <v>92</v>
      </c>
      <c r="H1489" s="9" t="s">
        <v>31</v>
      </c>
      <c r="I1489" s="9" t="s">
        <v>157</v>
      </c>
      <c r="J1489" s="9" t="s">
        <v>29</v>
      </c>
      <c r="K1489" s="9">
        <v>2017</v>
      </c>
      <c r="L1489" s="9" t="s">
        <v>34</v>
      </c>
      <c r="Q1489" s="9">
        <v>2000</v>
      </c>
      <c r="V1489" s="9" t="s">
        <v>269</v>
      </c>
      <c r="W1489" s="9" t="s">
        <v>269</v>
      </c>
    </row>
    <row r="1490" spans="1:24" ht="17.25" customHeight="1" x14ac:dyDescent="0.2">
      <c r="A1490" s="9">
        <v>426471</v>
      </c>
      <c r="B1490" s="9" t="s">
        <v>5584</v>
      </c>
      <c r="C1490" s="9" t="s">
        <v>285</v>
      </c>
      <c r="D1490" s="9" t="s">
        <v>631</v>
      </c>
      <c r="E1490" s="9" t="s">
        <v>92</v>
      </c>
      <c r="H1490" s="9" t="s">
        <v>31</v>
      </c>
      <c r="I1490" s="9" t="s">
        <v>157</v>
      </c>
      <c r="J1490" s="9" t="s">
        <v>29</v>
      </c>
      <c r="K1490" s="9">
        <v>2015</v>
      </c>
      <c r="Q1490" s="9">
        <v>2000</v>
      </c>
      <c r="V1490" s="9" t="s">
        <v>269</v>
      </c>
      <c r="W1490" s="9" t="s">
        <v>269</v>
      </c>
    </row>
    <row r="1491" spans="1:24" ht="17.25" customHeight="1" x14ac:dyDescent="0.2">
      <c r="A1491" s="9">
        <v>426928</v>
      </c>
      <c r="B1491" s="9" t="s">
        <v>5585</v>
      </c>
      <c r="C1491" s="9" t="s">
        <v>1032</v>
      </c>
      <c r="D1491" s="9" t="s">
        <v>5586</v>
      </c>
      <c r="E1491" s="9" t="s">
        <v>92</v>
      </c>
      <c r="H1491" s="9" t="s">
        <v>31</v>
      </c>
      <c r="I1491" s="9" t="s">
        <v>157</v>
      </c>
      <c r="J1491" s="9" t="s">
        <v>29</v>
      </c>
      <c r="K1491" s="9">
        <v>2017</v>
      </c>
      <c r="L1491" s="9" t="s">
        <v>46</v>
      </c>
      <c r="Q1491" s="9">
        <v>2000</v>
      </c>
      <c r="V1491" s="9" t="s">
        <v>269</v>
      </c>
      <c r="W1491" s="9" t="s">
        <v>269</v>
      </c>
    </row>
    <row r="1492" spans="1:24" ht="17.25" customHeight="1" x14ac:dyDescent="0.2">
      <c r="A1492" s="9">
        <v>420955</v>
      </c>
      <c r="B1492" s="9" t="s">
        <v>5587</v>
      </c>
      <c r="C1492" s="9" t="s">
        <v>564</v>
      </c>
      <c r="D1492" s="9" t="s">
        <v>349</v>
      </c>
      <c r="I1492" s="9" t="s">
        <v>157</v>
      </c>
      <c r="Q1492" s="9">
        <v>2000</v>
      </c>
      <c r="V1492" s="9" t="s">
        <v>269</v>
      </c>
      <c r="W1492" s="9" t="s">
        <v>269</v>
      </c>
    </row>
    <row r="1493" spans="1:24" ht="17.25" customHeight="1" x14ac:dyDescent="0.2">
      <c r="A1493" s="9">
        <v>420663</v>
      </c>
      <c r="B1493" s="9" t="s">
        <v>5588</v>
      </c>
      <c r="C1493" s="9" t="s">
        <v>270</v>
      </c>
      <c r="D1493" s="9" t="s">
        <v>328</v>
      </c>
      <c r="E1493" s="9" t="s">
        <v>93</v>
      </c>
      <c r="F1493" s="188">
        <v>32978</v>
      </c>
      <c r="G1493" s="9" t="s">
        <v>34</v>
      </c>
      <c r="H1493" s="9" t="s">
        <v>31</v>
      </c>
      <c r="I1493" s="9" t="s">
        <v>157</v>
      </c>
      <c r="J1493" s="9" t="s">
        <v>32</v>
      </c>
      <c r="K1493" s="9">
        <v>2009</v>
      </c>
      <c r="L1493" s="9" t="s">
        <v>34</v>
      </c>
      <c r="Q1493" s="9">
        <v>2000</v>
      </c>
      <c r="W1493" s="9" t="s">
        <v>269</v>
      </c>
      <c r="X1493" s="9" t="s">
        <v>517</v>
      </c>
    </row>
    <row r="1494" spans="1:24" ht="17.25" customHeight="1" x14ac:dyDescent="0.2">
      <c r="A1494" s="9">
        <v>419133</v>
      </c>
      <c r="B1494" s="9" t="s">
        <v>5589</v>
      </c>
      <c r="C1494" s="9" t="s">
        <v>504</v>
      </c>
      <c r="D1494" s="9" t="s">
        <v>337</v>
      </c>
      <c r="E1494" s="9" t="s">
        <v>93</v>
      </c>
      <c r="F1494" s="188">
        <v>35210</v>
      </c>
      <c r="G1494" s="9" t="s">
        <v>3149</v>
      </c>
      <c r="H1494" s="9" t="s">
        <v>31</v>
      </c>
      <c r="I1494" s="9" t="s">
        <v>157</v>
      </c>
      <c r="Q1494" s="9">
        <v>2000</v>
      </c>
      <c r="W1494" s="9" t="s">
        <v>269</v>
      </c>
      <c r="X1494" s="9" t="s">
        <v>517</v>
      </c>
    </row>
    <row r="1495" spans="1:24" ht="17.25" customHeight="1" x14ac:dyDescent="0.2">
      <c r="A1495" s="9">
        <v>419237</v>
      </c>
      <c r="B1495" s="9" t="s">
        <v>5590</v>
      </c>
      <c r="C1495" s="9" t="s">
        <v>311</v>
      </c>
      <c r="D1495" s="9" t="s">
        <v>309</v>
      </c>
      <c r="E1495" s="9" t="s">
        <v>93</v>
      </c>
      <c r="F1495" s="188">
        <v>35560</v>
      </c>
      <c r="G1495" s="9" t="s">
        <v>86</v>
      </c>
      <c r="H1495" s="9" t="s">
        <v>31</v>
      </c>
      <c r="I1495" s="9" t="s">
        <v>157</v>
      </c>
      <c r="J1495" s="9" t="s">
        <v>32</v>
      </c>
      <c r="K1495" s="9">
        <v>2015</v>
      </c>
      <c r="L1495" s="9" t="s">
        <v>86</v>
      </c>
      <c r="Q1495" s="9">
        <v>2000</v>
      </c>
      <c r="W1495" s="9" t="s">
        <v>269</v>
      </c>
      <c r="X1495" s="9" t="s">
        <v>517</v>
      </c>
    </row>
    <row r="1496" spans="1:24" ht="17.25" customHeight="1" x14ac:dyDescent="0.2">
      <c r="A1496" s="9">
        <v>421194</v>
      </c>
      <c r="B1496" s="9" t="s">
        <v>5591</v>
      </c>
      <c r="C1496" s="9" t="s">
        <v>5592</v>
      </c>
      <c r="D1496" s="9" t="s">
        <v>379</v>
      </c>
      <c r="E1496" s="9" t="s">
        <v>93</v>
      </c>
      <c r="F1496" s="188">
        <v>36161</v>
      </c>
      <c r="G1496" s="9" t="s">
        <v>34</v>
      </c>
      <c r="H1496" s="9" t="s">
        <v>31</v>
      </c>
      <c r="I1496" s="9" t="s">
        <v>157</v>
      </c>
      <c r="J1496" s="9" t="s">
        <v>29</v>
      </c>
      <c r="K1496" s="9">
        <v>2016</v>
      </c>
      <c r="L1496" s="9" t="s">
        <v>34</v>
      </c>
      <c r="Q1496" s="9">
        <v>2000</v>
      </c>
      <c r="W1496" s="9" t="s">
        <v>269</v>
      </c>
      <c r="X1496" s="9" t="s">
        <v>517</v>
      </c>
    </row>
    <row r="1497" spans="1:24" ht="17.25" customHeight="1" x14ac:dyDescent="0.2">
      <c r="A1497" s="9">
        <v>415110</v>
      </c>
      <c r="B1497" s="9" t="s">
        <v>5593</v>
      </c>
      <c r="C1497" s="9" t="s">
        <v>535</v>
      </c>
      <c r="D1497" s="9" t="s">
        <v>525</v>
      </c>
      <c r="E1497" s="9" t="s">
        <v>92</v>
      </c>
      <c r="F1497" s="188">
        <v>30939</v>
      </c>
      <c r="G1497" s="9" t="s">
        <v>273</v>
      </c>
      <c r="H1497" s="9" t="s">
        <v>31</v>
      </c>
      <c r="I1497" s="9" t="s">
        <v>157</v>
      </c>
      <c r="J1497" s="9" t="s">
        <v>32</v>
      </c>
      <c r="K1497" s="9">
        <v>2010</v>
      </c>
      <c r="L1497" s="9" t="s">
        <v>34</v>
      </c>
      <c r="Q1497" s="9">
        <v>2000</v>
      </c>
      <c r="W1497" s="9" t="s">
        <v>269</v>
      </c>
      <c r="X1497" s="9" t="s">
        <v>517</v>
      </c>
    </row>
    <row r="1498" spans="1:24" ht="17.25" customHeight="1" x14ac:dyDescent="0.2">
      <c r="A1498" s="9">
        <v>408684</v>
      </c>
      <c r="B1498" s="9" t="s">
        <v>5594</v>
      </c>
      <c r="C1498" s="9" t="s">
        <v>302</v>
      </c>
      <c r="D1498" s="9" t="s">
        <v>544</v>
      </c>
      <c r="E1498" s="9" t="s">
        <v>92</v>
      </c>
      <c r="F1498" s="188">
        <v>31778</v>
      </c>
      <c r="G1498" s="9" t="s">
        <v>34</v>
      </c>
      <c r="H1498" s="9" t="s">
        <v>31</v>
      </c>
      <c r="I1498" s="9" t="s">
        <v>157</v>
      </c>
      <c r="Q1498" s="9">
        <v>2000</v>
      </c>
      <c r="W1498" s="9" t="s">
        <v>269</v>
      </c>
      <c r="X1498" s="9" t="s">
        <v>517</v>
      </c>
    </row>
    <row r="1499" spans="1:24" ht="17.25" customHeight="1" x14ac:dyDescent="0.2">
      <c r="A1499" s="9">
        <v>420194</v>
      </c>
      <c r="B1499" s="9" t="s">
        <v>5595</v>
      </c>
      <c r="C1499" s="9" t="s">
        <v>416</v>
      </c>
      <c r="D1499" s="9" t="s">
        <v>666</v>
      </c>
      <c r="E1499" s="9" t="s">
        <v>92</v>
      </c>
      <c r="F1499" s="188">
        <v>33970</v>
      </c>
      <c r="G1499" s="9" t="s">
        <v>268</v>
      </c>
      <c r="H1499" s="9" t="s">
        <v>31</v>
      </c>
      <c r="I1499" s="9" t="s">
        <v>157</v>
      </c>
      <c r="J1499" s="9" t="s">
        <v>32</v>
      </c>
      <c r="K1499" s="9">
        <v>2011</v>
      </c>
      <c r="L1499" s="9" t="s">
        <v>34</v>
      </c>
      <c r="Q1499" s="9">
        <v>2000</v>
      </c>
      <c r="W1499" s="9" t="s">
        <v>269</v>
      </c>
      <c r="X1499" s="9" t="s">
        <v>517</v>
      </c>
    </row>
    <row r="1500" spans="1:24" ht="17.25" customHeight="1" x14ac:dyDescent="0.2">
      <c r="A1500" s="9">
        <v>419848</v>
      </c>
      <c r="B1500" s="9" t="s">
        <v>952</v>
      </c>
      <c r="C1500" s="9" t="s">
        <v>621</v>
      </c>
      <c r="D1500" s="9" t="s">
        <v>329</v>
      </c>
      <c r="E1500" s="9" t="s">
        <v>92</v>
      </c>
      <c r="F1500" s="188">
        <v>34534</v>
      </c>
      <c r="G1500" s="9" t="s">
        <v>34</v>
      </c>
      <c r="H1500" s="9" t="s">
        <v>31</v>
      </c>
      <c r="I1500" s="9" t="s">
        <v>157</v>
      </c>
      <c r="J1500" s="9" t="s">
        <v>32</v>
      </c>
      <c r="K1500" s="9">
        <v>2012</v>
      </c>
      <c r="L1500" s="9" t="s">
        <v>34</v>
      </c>
      <c r="Q1500" s="9">
        <v>2000</v>
      </c>
      <c r="W1500" s="9" t="s">
        <v>269</v>
      </c>
      <c r="X1500" s="9" t="s">
        <v>517</v>
      </c>
    </row>
    <row r="1501" spans="1:24" ht="17.25" customHeight="1" x14ac:dyDescent="0.2">
      <c r="A1501" s="9">
        <v>417786</v>
      </c>
      <c r="B1501" s="9" t="s">
        <v>5596</v>
      </c>
      <c r="C1501" s="9" t="s">
        <v>387</v>
      </c>
      <c r="D1501" s="9" t="s">
        <v>5597</v>
      </c>
      <c r="E1501" s="9" t="s">
        <v>92</v>
      </c>
      <c r="F1501" s="188">
        <v>34634</v>
      </c>
      <c r="G1501" s="9" t="s">
        <v>5598</v>
      </c>
      <c r="H1501" s="9" t="s">
        <v>31</v>
      </c>
      <c r="I1501" s="9" t="s">
        <v>157</v>
      </c>
      <c r="Q1501" s="9">
        <v>2000</v>
      </c>
      <c r="W1501" s="9" t="s">
        <v>269</v>
      </c>
      <c r="X1501" s="9" t="s">
        <v>517</v>
      </c>
    </row>
    <row r="1502" spans="1:24" ht="17.25" customHeight="1" x14ac:dyDescent="0.2">
      <c r="A1502" s="9">
        <v>421565</v>
      </c>
      <c r="B1502" s="9" t="s">
        <v>5599</v>
      </c>
      <c r="C1502" s="9" t="s">
        <v>285</v>
      </c>
      <c r="D1502" s="9" t="s">
        <v>296</v>
      </c>
      <c r="E1502" s="9" t="s">
        <v>92</v>
      </c>
      <c r="F1502" s="188">
        <v>34833</v>
      </c>
      <c r="G1502" s="9" t="s">
        <v>34</v>
      </c>
      <c r="H1502" s="9" t="s">
        <v>31</v>
      </c>
      <c r="I1502" s="9" t="s">
        <v>157</v>
      </c>
      <c r="J1502" s="9" t="s">
        <v>29</v>
      </c>
      <c r="K1502" s="9">
        <v>2016</v>
      </c>
      <c r="L1502" s="9" t="s">
        <v>34</v>
      </c>
      <c r="Q1502" s="9">
        <v>2000</v>
      </c>
      <c r="W1502" s="9" t="s">
        <v>269</v>
      </c>
      <c r="X1502" s="9" t="s">
        <v>517</v>
      </c>
    </row>
    <row r="1503" spans="1:24" ht="17.25" customHeight="1" x14ac:dyDescent="0.2">
      <c r="A1503" s="9">
        <v>424347</v>
      </c>
      <c r="B1503" s="9" t="s">
        <v>5600</v>
      </c>
      <c r="C1503" s="9" t="s">
        <v>350</v>
      </c>
      <c r="D1503" s="9" t="s">
        <v>386</v>
      </c>
      <c r="E1503" s="9" t="s">
        <v>92</v>
      </c>
      <c r="F1503" s="188">
        <v>35796</v>
      </c>
      <c r="G1503" s="9" t="s">
        <v>884</v>
      </c>
      <c r="H1503" s="9" t="s">
        <v>31</v>
      </c>
      <c r="I1503" s="9" t="s">
        <v>157</v>
      </c>
      <c r="J1503" s="9" t="s">
        <v>29</v>
      </c>
      <c r="K1503" s="9">
        <v>2014</v>
      </c>
      <c r="L1503" s="9" t="s">
        <v>53</v>
      </c>
      <c r="Q1503" s="9">
        <v>2000</v>
      </c>
      <c r="W1503" s="9" t="s">
        <v>269</v>
      </c>
      <c r="X1503" s="9" t="s">
        <v>517</v>
      </c>
    </row>
    <row r="1504" spans="1:24" ht="17.25" customHeight="1" x14ac:dyDescent="0.2">
      <c r="A1504" s="9">
        <v>421459</v>
      </c>
      <c r="B1504" s="9" t="s">
        <v>5601</v>
      </c>
      <c r="C1504" s="9" t="s">
        <v>5602</v>
      </c>
      <c r="D1504" s="9" t="s">
        <v>333</v>
      </c>
      <c r="E1504" s="9" t="s">
        <v>92</v>
      </c>
      <c r="F1504" s="188">
        <v>35875</v>
      </c>
      <c r="G1504" s="9" t="s">
        <v>34</v>
      </c>
      <c r="H1504" s="9" t="s">
        <v>31</v>
      </c>
      <c r="I1504" s="9" t="s">
        <v>157</v>
      </c>
      <c r="J1504" s="9" t="s">
        <v>32</v>
      </c>
      <c r="K1504" s="9">
        <v>2016</v>
      </c>
      <c r="L1504" s="9" t="s">
        <v>34</v>
      </c>
      <c r="Q1504" s="9">
        <v>2000</v>
      </c>
      <c r="W1504" s="9" t="s">
        <v>269</v>
      </c>
      <c r="X1504" s="9" t="s">
        <v>517</v>
      </c>
    </row>
    <row r="1505" spans="1:32" ht="17.25" customHeight="1" x14ac:dyDescent="0.2">
      <c r="A1505" s="9">
        <v>421823</v>
      </c>
      <c r="B1505" s="9" t="s">
        <v>5603</v>
      </c>
      <c r="C1505" s="9" t="s">
        <v>736</v>
      </c>
      <c r="D1505" s="9" t="s">
        <v>5604</v>
      </c>
      <c r="E1505" s="9" t="s">
        <v>92</v>
      </c>
      <c r="F1505" s="188">
        <v>35954</v>
      </c>
      <c r="G1505" s="9" t="s">
        <v>5605</v>
      </c>
      <c r="H1505" s="9" t="s">
        <v>31</v>
      </c>
      <c r="I1505" s="9" t="s">
        <v>157</v>
      </c>
      <c r="J1505" s="9" t="s">
        <v>32</v>
      </c>
      <c r="K1505" s="9">
        <v>2016</v>
      </c>
      <c r="L1505" s="9" t="s">
        <v>34</v>
      </c>
      <c r="Q1505" s="9">
        <v>2000</v>
      </c>
      <c r="W1505" s="9" t="s">
        <v>269</v>
      </c>
      <c r="X1505" s="9" t="s">
        <v>517</v>
      </c>
    </row>
    <row r="1506" spans="1:32" ht="17.25" customHeight="1" x14ac:dyDescent="0.2">
      <c r="A1506" s="9">
        <v>424082</v>
      </c>
      <c r="B1506" s="9" t="s">
        <v>5606</v>
      </c>
      <c r="C1506" s="9" t="s">
        <v>5527</v>
      </c>
      <c r="D1506" s="9" t="s">
        <v>770</v>
      </c>
      <c r="E1506" s="9" t="s">
        <v>92</v>
      </c>
      <c r="F1506" s="188">
        <v>36207</v>
      </c>
      <c r="G1506" s="9" t="s">
        <v>34</v>
      </c>
      <c r="H1506" s="9" t="s">
        <v>31</v>
      </c>
      <c r="I1506" s="9" t="s">
        <v>157</v>
      </c>
      <c r="J1506" s="9" t="s">
        <v>29</v>
      </c>
      <c r="K1506" s="9">
        <v>2017</v>
      </c>
      <c r="L1506" s="9" t="s">
        <v>34</v>
      </c>
      <c r="Q1506" s="9">
        <v>2000</v>
      </c>
      <c r="W1506" s="9" t="s">
        <v>269</v>
      </c>
      <c r="X1506" s="9" t="s">
        <v>517</v>
      </c>
    </row>
    <row r="1507" spans="1:32" ht="17.25" customHeight="1" x14ac:dyDescent="0.2">
      <c r="A1507" s="9">
        <v>422507</v>
      </c>
      <c r="B1507" s="9" t="s">
        <v>5607</v>
      </c>
      <c r="C1507" s="9" t="s">
        <v>456</v>
      </c>
      <c r="D1507" s="9" t="s">
        <v>329</v>
      </c>
      <c r="E1507" s="9" t="s">
        <v>92</v>
      </c>
      <c r="F1507" s="188">
        <v>36527</v>
      </c>
      <c r="G1507" s="9" t="s">
        <v>34</v>
      </c>
      <c r="H1507" s="9" t="s">
        <v>31</v>
      </c>
      <c r="I1507" s="9" t="s">
        <v>157</v>
      </c>
      <c r="J1507" s="9" t="s">
        <v>32</v>
      </c>
      <c r="K1507" s="9">
        <v>2017</v>
      </c>
      <c r="L1507" s="9" t="s">
        <v>34</v>
      </c>
      <c r="Q1507" s="9">
        <v>2000</v>
      </c>
      <c r="W1507" s="9" t="s">
        <v>269</v>
      </c>
      <c r="X1507" s="9" t="s">
        <v>517</v>
      </c>
    </row>
    <row r="1508" spans="1:32" ht="17.25" customHeight="1" x14ac:dyDescent="0.2">
      <c r="A1508" s="9">
        <v>424276</v>
      </c>
      <c r="B1508" s="9" t="s">
        <v>5608</v>
      </c>
      <c r="C1508" s="9" t="s">
        <v>669</v>
      </c>
      <c r="D1508" s="9" t="s">
        <v>376</v>
      </c>
      <c r="E1508" s="9" t="s">
        <v>92</v>
      </c>
      <c r="F1508" s="188">
        <v>36530</v>
      </c>
      <c r="G1508" s="9" t="s">
        <v>34</v>
      </c>
      <c r="H1508" s="9" t="s">
        <v>31</v>
      </c>
      <c r="I1508" s="9" t="s">
        <v>157</v>
      </c>
      <c r="J1508" s="9" t="s">
        <v>32</v>
      </c>
      <c r="K1508" s="9">
        <v>2017</v>
      </c>
      <c r="L1508" s="9" t="s">
        <v>34</v>
      </c>
      <c r="Q1508" s="9">
        <v>2000</v>
      </c>
      <c r="W1508" s="9" t="s">
        <v>269</v>
      </c>
      <c r="X1508" s="9" t="s">
        <v>517</v>
      </c>
    </row>
    <row r="1509" spans="1:32" ht="17.25" customHeight="1" x14ac:dyDescent="0.2">
      <c r="A1509" s="9">
        <v>411623</v>
      </c>
      <c r="B1509" s="9" t="s">
        <v>5609</v>
      </c>
      <c r="C1509" s="9" t="s">
        <v>796</v>
      </c>
      <c r="D1509" s="9" t="s">
        <v>479</v>
      </c>
      <c r="I1509" s="9" t="s">
        <v>157</v>
      </c>
      <c r="Q1509" s="9">
        <v>2000</v>
      </c>
      <c r="W1509" s="9" t="s">
        <v>269</v>
      </c>
      <c r="X1509" s="9" t="s">
        <v>517</v>
      </c>
    </row>
    <row r="1510" spans="1:32" ht="17.25" customHeight="1" x14ac:dyDescent="0.2">
      <c r="A1510" s="9">
        <v>420284</v>
      </c>
      <c r="B1510" s="9" t="s">
        <v>5610</v>
      </c>
      <c r="C1510" s="9" t="s">
        <v>5611</v>
      </c>
      <c r="D1510" s="9" t="s">
        <v>747</v>
      </c>
      <c r="E1510" s="9" t="s">
        <v>93</v>
      </c>
      <c r="F1510" s="188">
        <v>27039</v>
      </c>
      <c r="G1510" s="9" t="s">
        <v>34</v>
      </c>
      <c r="H1510" s="9" t="s">
        <v>31</v>
      </c>
      <c r="I1510" s="9" t="s">
        <v>157</v>
      </c>
      <c r="J1510" s="9" t="s">
        <v>32</v>
      </c>
      <c r="K1510" s="9">
        <v>1992</v>
      </c>
      <c r="L1510" s="9" t="s">
        <v>34</v>
      </c>
      <c r="Q1510" s="9">
        <v>2000</v>
      </c>
      <c r="W1510" s="9" t="s">
        <v>269</v>
      </c>
      <c r="X1510" s="9" t="s">
        <v>687</v>
      </c>
    </row>
    <row r="1511" spans="1:32" ht="17.25" customHeight="1" x14ac:dyDescent="0.2">
      <c r="A1511" s="9">
        <v>425267</v>
      </c>
      <c r="B1511" s="9" t="s">
        <v>5612</v>
      </c>
      <c r="C1511" s="9" t="s">
        <v>332</v>
      </c>
      <c r="D1511" s="9" t="s">
        <v>5613</v>
      </c>
      <c r="E1511" s="9" t="s">
        <v>93</v>
      </c>
      <c r="F1511" s="188">
        <v>29832</v>
      </c>
      <c r="G1511" s="9" t="s">
        <v>83</v>
      </c>
      <c r="H1511" s="9" t="s">
        <v>35</v>
      </c>
      <c r="I1511" s="9" t="s">
        <v>157</v>
      </c>
      <c r="J1511" s="9" t="s">
        <v>32</v>
      </c>
      <c r="K1511" s="9">
        <v>1999</v>
      </c>
      <c r="L1511" s="9" t="s">
        <v>83</v>
      </c>
      <c r="Q1511" s="9">
        <v>2000</v>
      </c>
      <c r="W1511" s="9" t="s">
        <v>269</v>
      </c>
      <c r="X1511" s="9" t="s">
        <v>687</v>
      </c>
    </row>
    <row r="1512" spans="1:32" ht="17.25" customHeight="1" x14ac:dyDescent="0.2">
      <c r="A1512" s="9">
        <v>408009</v>
      </c>
      <c r="B1512" s="9" t="s">
        <v>5614</v>
      </c>
      <c r="C1512" s="9" t="s">
        <v>418</v>
      </c>
      <c r="D1512" s="9" t="s">
        <v>5615</v>
      </c>
      <c r="E1512" s="9" t="s">
        <v>93</v>
      </c>
      <c r="F1512" s="188">
        <v>30435</v>
      </c>
      <c r="G1512" s="9" t="s">
        <v>34</v>
      </c>
      <c r="H1512" s="9" t="s">
        <v>31</v>
      </c>
      <c r="I1512" s="9" t="s">
        <v>157</v>
      </c>
      <c r="Q1512" s="9">
        <v>2000</v>
      </c>
      <c r="W1512" s="9" t="s">
        <v>269</v>
      </c>
      <c r="X1512" s="9" t="s">
        <v>687</v>
      </c>
    </row>
    <row r="1513" spans="1:32" ht="17.25" customHeight="1" x14ac:dyDescent="0.2">
      <c r="A1513" s="9">
        <v>404235</v>
      </c>
      <c r="B1513" s="9" t="s">
        <v>5616</v>
      </c>
      <c r="C1513" s="9" t="s">
        <v>798</v>
      </c>
      <c r="D1513" s="9" t="s">
        <v>837</v>
      </c>
      <c r="E1513" s="9" t="s">
        <v>93</v>
      </c>
      <c r="F1513" s="188">
        <v>31168</v>
      </c>
      <c r="G1513" s="9" t="s">
        <v>513</v>
      </c>
      <c r="H1513" s="9" t="s">
        <v>31</v>
      </c>
      <c r="I1513" s="9" t="s">
        <v>157</v>
      </c>
      <c r="Q1513" s="9">
        <v>2000</v>
      </c>
      <c r="W1513" s="9" t="s">
        <v>269</v>
      </c>
      <c r="X1513" s="9" t="s">
        <v>687</v>
      </c>
    </row>
    <row r="1514" spans="1:32" ht="17.25" customHeight="1" x14ac:dyDescent="0.2">
      <c r="A1514" s="9">
        <v>421305</v>
      </c>
      <c r="B1514" s="9" t="s">
        <v>5617</v>
      </c>
      <c r="C1514" s="9" t="s">
        <v>681</v>
      </c>
      <c r="D1514" s="9" t="s">
        <v>5618</v>
      </c>
      <c r="E1514" s="9" t="s">
        <v>93</v>
      </c>
      <c r="F1514" s="188">
        <v>31194</v>
      </c>
      <c r="G1514" s="9" t="s">
        <v>5619</v>
      </c>
      <c r="H1514" s="9" t="s">
        <v>31</v>
      </c>
      <c r="I1514" s="9" t="s">
        <v>157</v>
      </c>
      <c r="K1514" s="9">
        <v>2003</v>
      </c>
      <c r="Q1514" s="9">
        <v>2000</v>
      </c>
      <c r="W1514" s="9" t="s">
        <v>269</v>
      </c>
      <c r="X1514" s="9" t="s">
        <v>687</v>
      </c>
    </row>
    <row r="1515" spans="1:32" ht="17.25" customHeight="1" x14ac:dyDescent="0.2">
      <c r="A1515" s="9">
        <v>404981</v>
      </c>
      <c r="B1515" s="9" t="s">
        <v>5620</v>
      </c>
      <c r="C1515" s="9" t="s">
        <v>507</v>
      </c>
      <c r="D1515" s="9" t="s">
        <v>497</v>
      </c>
      <c r="E1515" s="9" t="s">
        <v>93</v>
      </c>
      <c r="F1515" s="188">
        <v>31413</v>
      </c>
      <c r="G1515" s="9" t="s">
        <v>34</v>
      </c>
      <c r="H1515" s="9" t="s">
        <v>31</v>
      </c>
      <c r="I1515" s="9" t="s">
        <v>157</v>
      </c>
      <c r="Q1515" s="9">
        <v>2000</v>
      </c>
      <c r="W1515" s="9" t="s">
        <v>269</v>
      </c>
      <c r="X1515" s="9" t="s">
        <v>687</v>
      </c>
    </row>
    <row r="1516" spans="1:32" ht="17.25" customHeight="1" x14ac:dyDescent="0.2">
      <c r="A1516" s="9">
        <v>413072</v>
      </c>
      <c r="B1516" s="9" t="s">
        <v>975</v>
      </c>
      <c r="C1516" s="9" t="s">
        <v>332</v>
      </c>
      <c r="D1516" s="9" t="s">
        <v>5621</v>
      </c>
      <c r="E1516" s="9" t="s">
        <v>93</v>
      </c>
      <c r="F1516" s="188">
        <v>32437</v>
      </c>
      <c r="G1516" s="9" t="s">
        <v>34</v>
      </c>
      <c r="H1516" s="9" t="s">
        <v>31</v>
      </c>
      <c r="I1516" s="9" t="s">
        <v>157</v>
      </c>
      <c r="J1516" s="9" t="s">
        <v>32</v>
      </c>
      <c r="K1516" s="9">
        <v>2006</v>
      </c>
      <c r="L1516" s="9" t="s">
        <v>34</v>
      </c>
      <c r="Q1516" s="9">
        <v>2000</v>
      </c>
      <c r="W1516" s="9" t="s">
        <v>269</v>
      </c>
      <c r="X1516" s="9" t="s">
        <v>687</v>
      </c>
    </row>
    <row r="1517" spans="1:32" ht="17.25" customHeight="1" x14ac:dyDescent="0.2">
      <c r="A1517" s="9">
        <v>419030</v>
      </c>
      <c r="B1517" s="9" t="s">
        <v>5622</v>
      </c>
      <c r="C1517" s="9" t="s">
        <v>456</v>
      </c>
      <c r="D1517" s="9" t="s">
        <v>376</v>
      </c>
      <c r="E1517" s="9" t="s">
        <v>93</v>
      </c>
      <c r="F1517" s="188">
        <v>33025</v>
      </c>
      <c r="G1517" s="9" t="s">
        <v>34</v>
      </c>
      <c r="H1517" s="9" t="s">
        <v>31</v>
      </c>
      <c r="I1517" s="9" t="s">
        <v>157</v>
      </c>
      <c r="J1517" s="9" t="s">
        <v>32</v>
      </c>
      <c r="K1517" s="9">
        <v>2008</v>
      </c>
      <c r="L1517" s="9" t="s">
        <v>34</v>
      </c>
      <c r="Q1517" s="9">
        <v>2000</v>
      </c>
      <c r="W1517" s="9" t="s">
        <v>269</v>
      </c>
      <c r="X1517" s="9" t="s">
        <v>687</v>
      </c>
      <c r="AE1517" s="9">
        <v>4</v>
      </c>
      <c r="AF1517" s="9" t="s">
        <v>193</v>
      </c>
    </row>
    <row r="1518" spans="1:32" ht="17.25" customHeight="1" x14ac:dyDescent="0.2">
      <c r="A1518" s="9">
        <v>422344</v>
      </c>
      <c r="B1518" s="9" t="s">
        <v>5623</v>
      </c>
      <c r="C1518" s="9" t="s">
        <v>568</v>
      </c>
      <c r="D1518" s="9" t="s">
        <v>461</v>
      </c>
      <c r="E1518" s="9" t="s">
        <v>93</v>
      </c>
      <c r="F1518" s="188">
        <v>33245</v>
      </c>
      <c r="G1518" s="9" t="s">
        <v>34</v>
      </c>
      <c r="H1518" s="9" t="s">
        <v>31</v>
      </c>
      <c r="I1518" s="9" t="s">
        <v>157</v>
      </c>
      <c r="J1518" s="9" t="s">
        <v>32</v>
      </c>
      <c r="K1518" s="9">
        <v>2008</v>
      </c>
      <c r="L1518" s="9" t="s">
        <v>34</v>
      </c>
      <c r="Q1518" s="9">
        <v>2000</v>
      </c>
      <c r="W1518" s="9" t="s">
        <v>269</v>
      </c>
      <c r="X1518" s="9" t="s">
        <v>687</v>
      </c>
    </row>
    <row r="1519" spans="1:32" ht="17.25" customHeight="1" x14ac:dyDescent="0.2">
      <c r="A1519" s="9">
        <v>419725</v>
      </c>
      <c r="B1519" s="9" t="s">
        <v>5624</v>
      </c>
      <c r="C1519" s="9" t="s">
        <v>491</v>
      </c>
      <c r="D1519" s="9" t="s">
        <v>502</v>
      </c>
      <c r="E1519" s="9" t="s">
        <v>93</v>
      </c>
      <c r="F1519" s="188">
        <v>33454</v>
      </c>
      <c r="G1519" s="9" t="s">
        <v>34</v>
      </c>
      <c r="H1519" s="9" t="s">
        <v>35</v>
      </c>
      <c r="I1519" s="9" t="s">
        <v>157</v>
      </c>
      <c r="Q1519" s="9">
        <v>2000</v>
      </c>
      <c r="W1519" s="9" t="s">
        <v>269</v>
      </c>
      <c r="X1519" s="9" t="s">
        <v>687</v>
      </c>
    </row>
    <row r="1520" spans="1:32" ht="17.25" customHeight="1" x14ac:dyDescent="0.2">
      <c r="A1520" s="9">
        <v>420242</v>
      </c>
      <c r="B1520" s="9" t="s">
        <v>5625</v>
      </c>
      <c r="C1520" s="9" t="s">
        <v>569</v>
      </c>
      <c r="D1520" s="9" t="s">
        <v>279</v>
      </c>
      <c r="E1520" s="9" t="s">
        <v>93</v>
      </c>
      <c r="F1520" s="188">
        <v>33970</v>
      </c>
      <c r="G1520" s="9" t="s">
        <v>613</v>
      </c>
      <c r="H1520" s="9" t="s">
        <v>31</v>
      </c>
      <c r="I1520" s="9" t="s">
        <v>157</v>
      </c>
      <c r="J1520" s="9" t="s">
        <v>29</v>
      </c>
      <c r="K1520" s="9">
        <v>2011</v>
      </c>
      <c r="L1520" s="9" t="s">
        <v>46</v>
      </c>
      <c r="Q1520" s="9">
        <v>2000</v>
      </c>
      <c r="W1520" s="9" t="s">
        <v>269</v>
      </c>
      <c r="X1520" s="9" t="s">
        <v>687</v>
      </c>
    </row>
    <row r="1521" spans="1:24" ht="17.25" customHeight="1" x14ac:dyDescent="0.2">
      <c r="A1521" s="9">
        <v>417975</v>
      </c>
      <c r="B1521" s="9" t="s">
        <v>5626</v>
      </c>
      <c r="C1521" s="9" t="s">
        <v>266</v>
      </c>
      <c r="D1521" s="9" t="s">
        <v>5627</v>
      </c>
      <c r="E1521" s="9" t="s">
        <v>93</v>
      </c>
      <c r="F1521" s="188">
        <v>34399</v>
      </c>
      <c r="G1521" s="9" t="s">
        <v>89</v>
      </c>
      <c r="H1521" s="9" t="s">
        <v>31</v>
      </c>
      <c r="I1521" s="9" t="s">
        <v>157</v>
      </c>
      <c r="J1521" s="9" t="s">
        <v>32</v>
      </c>
      <c r="K1521" s="9">
        <v>2012</v>
      </c>
      <c r="L1521" s="9" t="s">
        <v>34</v>
      </c>
      <c r="Q1521" s="9">
        <v>2000</v>
      </c>
      <c r="W1521" s="9" t="s">
        <v>269</v>
      </c>
      <c r="X1521" s="9" t="s">
        <v>687</v>
      </c>
    </row>
    <row r="1522" spans="1:24" ht="17.25" customHeight="1" x14ac:dyDescent="0.2">
      <c r="A1522" s="9">
        <v>419990</v>
      </c>
      <c r="B1522" s="9" t="s">
        <v>5628</v>
      </c>
      <c r="C1522" s="9" t="s">
        <v>5629</v>
      </c>
      <c r="D1522" s="9" t="s">
        <v>945</v>
      </c>
      <c r="E1522" s="9" t="s">
        <v>93</v>
      </c>
      <c r="F1522" s="188">
        <v>34578</v>
      </c>
      <c r="G1522" s="9" t="s">
        <v>5630</v>
      </c>
      <c r="H1522" s="9" t="s">
        <v>31</v>
      </c>
      <c r="I1522" s="9" t="s">
        <v>157</v>
      </c>
      <c r="J1522" s="9" t="s">
        <v>32</v>
      </c>
      <c r="K1522" s="9">
        <v>2012</v>
      </c>
      <c r="L1522" s="9" t="s">
        <v>46</v>
      </c>
      <c r="Q1522" s="9">
        <v>2000</v>
      </c>
      <c r="W1522" s="9" t="s">
        <v>269</v>
      </c>
      <c r="X1522" s="9" t="s">
        <v>687</v>
      </c>
    </row>
    <row r="1523" spans="1:24" ht="17.25" customHeight="1" x14ac:dyDescent="0.2">
      <c r="A1523" s="9">
        <v>420334</v>
      </c>
      <c r="B1523" s="9" t="s">
        <v>5631</v>
      </c>
      <c r="C1523" s="9" t="s">
        <v>366</v>
      </c>
      <c r="D1523" s="9" t="s">
        <v>4497</v>
      </c>
      <c r="E1523" s="9" t="s">
        <v>93</v>
      </c>
      <c r="F1523" s="188">
        <v>34632</v>
      </c>
      <c r="G1523" s="9" t="s">
        <v>34</v>
      </c>
      <c r="H1523" s="9" t="s">
        <v>31</v>
      </c>
      <c r="I1523" s="9" t="s">
        <v>157</v>
      </c>
      <c r="J1523" s="9" t="s">
        <v>29</v>
      </c>
      <c r="K1523" s="9">
        <v>2013</v>
      </c>
      <c r="L1523" s="9" t="s">
        <v>34</v>
      </c>
      <c r="Q1523" s="9">
        <v>2000</v>
      </c>
      <c r="W1523" s="9" t="s">
        <v>269</v>
      </c>
      <c r="X1523" s="9" t="s">
        <v>687</v>
      </c>
    </row>
    <row r="1524" spans="1:24" ht="17.25" customHeight="1" x14ac:dyDescent="0.2">
      <c r="A1524" s="9">
        <v>418084</v>
      </c>
      <c r="B1524" s="9" t="s">
        <v>5632</v>
      </c>
      <c r="C1524" s="9" t="s">
        <v>270</v>
      </c>
      <c r="D1524" s="9" t="s">
        <v>5633</v>
      </c>
      <c r="E1524" s="9" t="s">
        <v>93</v>
      </c>
      <c r="F1524" s="188">
        <v>34700</v>
      </c>
      <c r="G1524" s="9" t="s">
        <v>34</v>
      </c>
      <c r="H1524" s="9" t="s">
        <v>31</v>
      </c>
      <c r="I1524" s="9" t="s">
        <v>157</v>
      </c>
      <c r="J1524" s="9" t="s">
        <v>32</v>
      </c>
      <c r="K1524" s="9">
        <v>2013</v>
      </c>
      <c r="L1524" s="9" t="s">
        <v>5634</v>
      </c>
      <c r="Q1524" s="9">
        <v>2000</v>
      </c>
      <c r="W1524" s="9" t="s">
        <v>269</v>
      </c>
      <c r="X1524" s="9" t="s">
        <v>687</v>
      </c>
    </row>
    <row r="1525" spans="1:24" ht="17.25" customHeight="1" x14ac:dyDescent="0.2">
      <c r="A1525" s="9">
        <v>421037</v>
      </c>
      <c r="B1525" s="9" t="s">
        <v>5635</v>
      </c>
      <c r="C1525" s="9" t="s">
        <v>5636</v>
      </c>
      <c r="D1525" s="9" t="s">
        <v>532</v>
      </c>
      <c r="E1525" s="9" t="s">
        <v>93</v>
      </c>
      <c r="F1525" s="188">
        <v>34719</v>
      </c>
      <c r="G1525" s="9" t="s">
        <v>34</v>
      </c>
      <c r="H1525" s="9" t="s">
        <v>31</v>
      </c>
      <c r="I1525" s="9" t="s">
        <v>157</v>
      </c>
      <c r="J1525" s="9" t="s">
        <v>29</v>
      </c>
      <c r="K1525" s="9">
        <v>2016</v>
      </c>
      <c r="L1525" s="9" t="s">
        <v>34</v>
      </c>
      <c r="Q1525" s="9">
        <v>2000</v>
      </c>
      <c r="W1525" s="9" t="s">
        <v>269</v>
      </c>
      <c r="X1525" s="9" t="s">
        <v>687</v>
      </c>
    </row>
    <row r="1526" spans="1:24" ht="17.25" customHeight="1" x14ac:dyDescent="0.2">
      <c r="A1526" s="9">
        <v>419304</v>
      </c>
      <c r="B1526" s="9" t="s">
        <v>5637</v>
      </c>
      <c r="C1526" s="9" t="s">
        <v>312</v>
      </c>
      <c r="D1526" s="9" t="s">
        <v>328</v>
      </c>
      <c r="E1526" s="9" t="s">
        <v>93</v>
      </c>
      <c r="F1526" s="188">
        <v>34773</v>
      </c>
      <c r="G1526" s="9" t="s">
        <v>34</v>
      </c>
      <c r="H1526" s="9" t="s">
        <v>31</v>
      </c>
      <c r="I1526" s="9" t="s">
        <v>157</v>
      </c>
      <c r="J1526" s="9" t="s">
        <v>32</v>
      </c>
      <c r="K1526" s="9">
        <v>2013</v>
      </c>
      <c r="L1526" s="9" t="s">
        <v>34</v>
      </c>
      <c r="Q1526" s="9">
        <v>2000</v>
      </c>
      <c r="W1526" s="9" t="s">
        <v>269</v>
      </c>
      <c r="X1526" s="9" t="s">
        <v>687</v>
      </c>
    </row>
    <row r="1527" spans="1:24" ht="17.25" customHeight="1" x14ac:dyDescent="0.2">
      <c r="A1527" s="9">
        <v>418449</v>
      </c>
      <c r="B1527" s="9" t="s">
        <v>5638</v>
      </c>
      <c r="C1527" s="9" t="s">
        <v>744</v>
      </c>
      <c r="D1527" s="9" t="s">
        <v>318</v>
      </c>
      <c r="E1527" s="9" t="s">
        <v>93</v>
      </c>
      <c r="F1527" s="188">
        <v>35065</v>
      </c>
      <c r="G1527" s="9" t="s">
        <v>695</v>
      </c>
      <c r="H1527" s="9" t="s">
        <v>31</v>
      </c>
      <c r="I1527" s="9" t="s">
        <v>157</v>
      </c>
      <c r="J1527" s="9" t="s">
        <v>32</v>
      </c>
      <c r="K1527" s="9">
        <v>2012</v>
      </c>
      <c r="L1527" s="9" t="s">
        <v>83</v>
      </c>
      <c r="Q1527" s="9">
        <v>2000</v>
      </c>
      <c r="W1527" s="9" t="s">
        <v>269</v>
      </c>
      <c r="X1527" s="9" t="s">
        <v>687</v>
      </c>
    </row>
    <row r="1528" spans="1:24" ht="17.25" customHeight="1" x14ac:dyDescent="0.2">
      <c r="A1528" s="9">
        <v>419089</v>
      </c>
      <c r="B1528" s="9" t="s">
        <v>5639</v>
      </c>
      <c r="C1528" s="9" t="s">
        <v>389</v>
      </c>
      <c r="D1528" s="9" t="s">
        <v>579</v>
      </c>
      <c r="E1528" s="9" t="s">
        <v>93</v>
      </c>
      <c r="F1528" s="188">
        <v>35065</v>
      </c>
      <c r="G1528" s="9" t="s">
        <v>34</v>
      </c>
      <c r="H1528" s="9" t="s">
        <v>31</v>
      </c>
      <c r="I1528" s="9" t="s">
        <v>157</v>
      </c>
      <c r="J1528" s="9" t="s">
        <v>32</v>
      </c>
      <c r="K1528" s="9">
        <v>2014</v>
      </c>
      <c r="L1528" s="9" t="s">
        <v>34</v>
      </c>
      <c r="Q1528" s="9">
        <v>2000</v>
      </c>
      <c r="W1528" s="9" t="s">
        <v>269</v>
      </c>
      <c r="X1528" s="9" t="s">
        <v>687</v>
      </c>
    </row>
    <row r="1529" spans="1:24" ht="17.25" customHeight="1" x14ac:dyDescent="0.2">
      <c r="A1529" s="9">
        <v>419987</v>
      </c>
      <c r="B1529" s="9" t="s">
        <v>976</v>
      </c>
      <c r="C1529" s="9" t="s">
        <v>736</v>
      </c>
      <c r="D1529" s="9" t="s">
        <v>371</v>
      </c>
      <c r="E1529" s="9" t="s">
        <v>93</v>
      </c>
      <c r="F1529" s="188">
        <v>35184</v>
      </c>
      <c r="G1529" s="9" t="s">
        <v>583</v>
      </c>
      <c r="H1529" s="9" t="s">
        <v>31</v>
      </c>
      <c r="I1529" s="9" t="s">
        <v>157</v>
      </c>
      <c r="J1529" s="9" t="s">
        <v>32</v>
      </c>
      <c r="K1529" s="9">
        <v>2015</v>
      </c>
      <c r="L1529" s="9" t="s">
        <v>89</v>
      </c>
      <c r="Q1529" s="9">
        <v>2000</v>
      </c>
      <c r="W1529" s="9" t="s">
        <v>269</v>
      </c>
      <c r="X1529" s="9" t="s">
        <v>687</v>
      </c>
    </row>
    <row r="1530" spans="1:24" ht="17.25" customHeight="1" x14ac:dyDescent="0.2">
      <c r="A1530" s="9">
        <v>424073</v>
      </c>
      <c r="B1530" s="9" t="s">
        <v>5640</v>
      </c>
      <c r="C1530" s="9" t="s">
        <v>917</v>
      </c>
      <c r="D1530" s="9" t="s">
        <v>516</v>
      </c>
      <c r="E1530" s="9" t="s">
        <v>93</v>
      </c>
      <c r="F1530" s="188">
        <v>35236</v>
      </c>
      <c r="G1530" s="9" t="s">
        <v>34</v>
      </c>
      <c r="H1530" s="9" t="s">
        <v>31</v>
      </c>
      <c r="I1530" s="9" t="s">
        <v>157</v>
      </c>
      <c r="J1530" s="9" t="s">
        <v>32</v>
      </c>
      <c r="K1530" s="9">
        <v>2014</v>
      </c>
      <c r="L1530" s="9" t="s">
        <v>34</v>
      </c>
      <c r="Q1530" s="9">
        <v>2000</v>
      </c>
      <c r="W1530" s="9" t="s">
        <v>269</v>
      </c>
      <c r="X1530" s="9" t="s">
        <v>687</v>
      </c>
    </row>
    <row r="1531" spans="1:24" ht="17.25" customHeight="1" x14ac:dyDescent="0.2">
      <c r="A1531" s="9">
        <v>422309</v>
      </c>
      <c r="B1531" s="9" t="s">
        <v>5641</v>
      </c>
      <c r="C1531" s="9" t="s">
        <v>266</v>
      </c>
      <c r="D1531" s="9" t="s">
        <v>328</v>
      </c>
      <c r="E1531" s="9" t="s">
        <v>93</v>
      </c>
      <c r="F1531" s="188">
        <v>35991</v>
      </c>
      <c r="G1531" s="9" t="s">
        <v>549</v>
      </c>
      <c r="H1531" s="9" t="s">
        <v>31</v>
      </c>
      <c r="I1531" s="9" t="s">
        <v>157</v>
      </c>
      <c r="J1531" s="9" t="s">
        <v>32</v>
      </c>
      <c r="K1531" s="9">
        <v>2016</v>
      </c>
      <c r="L1531" s="9" t="s">
        <v>34</v>
      </c>
      <c r="Q1531" s="9">
        <v>2000</v>
      </c>
      <c r="W1531" s="9" t="s">
        <v>269</v>
      </c>
      <c r="X1531" s="9" t="s">
        <v>687</v>
      </c>
    </row>
    <row r="1532" spans="1:24" ht="17.25" customHeight="1" x14ac:dyDescent="0.2">
      <c r="A1532" s="9">
        <v>423113</v>
      </c>
      <c r="B1532" s="9" t="s">
        <v>5642</v>
      </c>
      <c r="C1532" s="9" t="s">
        <v>278</v>
      </c>
      <c r="D1532" s="9" t="s">
        <v>384</v>
      </c>
      <c r="E1532" s="9" t="s">
        <v>93</v>
      </c>
      <c r="F1532" s="188">
        <v>36061</v>
      </c>
      <c r="G1532" s="9" t="s">
        <v>483</v>
      </c>
      <c r="H1532" s="9" t="s">
        <v>31</v>
      </c>
      <c r="I1532" s="9" t="s">
        <v>157</v>
      </c>
      <c r="J1532" s="9" t="s">
        <v>29</v>
      </c>
      <c r="K1532" s="9">
        <v>2016</v>
      </c>
      <c r="L1532" s="9" t="s">
        <v>46</v>
      </c>
      <c r="Q1532" s="9">
        <v>2000</v>
      </c>
      <c r="W1532" s="9" t="s">
        <v>269</v>
      </c>
      <c r="X1532" s="9" t="s">
        <v>687</v>
      </c>
    </row>
    <row r="1533" spans="1:24" ht="17.25" customHeight="1" x14ac:dyDescent="0.2">
      <c r="A1533" s="9">
        <v>421277</v>
      </c>
      <c r="B1533" s="9" t="s">
        <v>5643</v>
      </c>
      <c r="C1533" s="9" t="s">
        <v>276</v>
      </c>
      <c r="D1533" s="9" t="s">
        <v>788</v>
      </c>
      <c r="E1533" s="9" t="s">
        <v>93</v>
      </c>
      <c r="F1533" s="188">
        <v>36161</v>
      </c>
      <c r="G1533" s="9" t="s">
        <v>34</v>
      </c>
      <c r="H1533" s="9" t="s">
        <v>31</v>
      </c>
      <c r="I1533" s="9" t="s">
        <v>157</v>
      </c>
      <c r="J1533" s="9" t="s">
        <v>29</v>
      </c>
      <c r="K1533" s="9">
        <v>2016</v>
      </c>
      <c r="L1533" s="9" t="s">
        <v>46</v>
      </c>
      <c r="Q1533" s="9">
        <v>2000</v>
      </c>
      <c r="W1533" s="9" t="s">
        <v>269</v>
      </c>
      <c r="X1533" s="9" t="s">
        <v>687</v>
      </c>
    </row>
    <row r="1534" spans="1:24" ht="17.25" customHeight="1" x14ac:dyDescent="0.2">
      <c r="A1534" s="9">
        <v>422962</v>
      </c>
      <c r="B1534" s="9" t="s">
        <v>5644</v>
      </c>
      <c r="C1534" s="9" t="s">
        <v>305</v>
      </c>
      <c r="D1534" s="9" t="s">
        <v>329</v>
      </c>
      <c r="E1534" s="9" t="s">
        <v>93</v>
      </c>
      <c r="F1534" s="188">
        <v>36161</v>
      </c>
      <c r="G1534" s="9" t="s">
        <v>34</v>
      </c>
      <c r="H1534" s="9" t="s">
        <v>31</v>
      </c>
      <c r="I1534" s="9" t="s">
        <v>157</v>
      </c>
      <c r="J1534" s="9" t="s">
        <v>29</v>
      </c>
      <c r="K1534" s="9">
        <v>2017</v>
      </c>
      <c r="L1534" s="9" t="s">
        <v>34</v>
      </c>
      <c r="Q1534" s="9">
        <v>2000</v>
      </c>
      <c r="W1534" s="9" t="s">
        <v>269</v>
      </c>
      <c r="X1534" s="9" t="s">
        <v>687</v>
      </c>
    </row>
    <row r="1535" spans="1:24" ht="17.25" customHeight="1" x14ac:dyDescent="0.2">
      <c r="A1535" s="9">
        <v>422680</v>
      </c>
      <c r="B1535" s="9" t="s">
        <v>5645</v>
      </c>
      <c r="C1535" s="9" t="s">
        <v>5646</v>
      </c>
      <c r="D1535" s="9" t="s">
        <v>473</v>
      </c>
      <c r="E1535" s="9" t="s">
        <v>93</v>
      </c>
      <c r="F1535" s="188">
        <v>36254</v>
      </c>
      <c r="G1535" s="9" t="s">
        <v>534</v>
      </c>
      <c r="H1535" s="9" t="s">
        <v>31</v>
      </c>
      <c r="I1535" s="9" t="s">
        <v>157</v>
      </c>
      <c r="J1535" s="9" t="s">
        <v>32</v>
      </c>
      <c r="K1535" s="9">
        <v>2017</v>
      </c>
      <c r="L1535" s="9" t="s">
        <v>46</v>
      </c>
      <c r="Q1535" s="9">
        <v>2000</v>
      </c>
      <c r="W1535" s="9" t="s">
        <v>269</v>
      </c>
      <c r="X1535" s="9" t="s">
        <v>687</v>
      </c>
    </row>
    <row r="1536" spans="1:24" ht="17.25" customHeight="1" x14ac:dyDescent="0.2">
      <c r="A1536" s="9">
        <v>414397</v>
      </c>
      <c r="B1536" s="9" t="s">
        <v>5647</v>
      </c>
      <c r="C1536" s="9" t="s">
        <v>529</v>
      </c>
      <c r="D1536" s="9" t="s">
        <v>426</v>
      </c>
      <c r="E1536" s="9" t="s">
        <v>92</v>
      </c>
      <c r="F1536" s="188">
        <v>26146</v>
      </c>
      <c r="G1536" s="9" t="s">
        <v>674</v>
      </c>
      <c r="H1536" s="9" t="s">
        <v>31</v>
      </c>
      <c r="I1536" s="9" t="s">
        <v>157</v>
      </c>
      <c r="Q1536" s="9">
        <v>2000</v>
      </c>
      <c r="W1536" s="9" t="s">
        <v>269</v>
      </c>
      <c r="X1536" s="9" t="s">
        <v>687</v>
      </c>
    </row>
    <row r="1537" spans="1:24" ht="17.25" customHeight="1" x14ac:dyDescent="0.2">
      <c r="A1537" s="9">
        <v>414197</v>
      </c>
      <c r="B1537" s="9" t="s">
        <v>5648</v>
      </c>
      <c r="C1537" s="9" t="s">
        <v>285</v>
      </c>
      <c r="D1537" s="9" t="s">
        <v>5649</v>
      </c>
      <c r="E1537" s="9" t="s">
        <v>92</v>
      </c>
      <c r="F1537" s="188">
        <v>30682</v>
      </c>
      <c r="G1537" s="9" t="s">
        <v>688</v>
      </c>
      <c r="H1537" s="9" t="s">
        <v>31</v>
      </c>
      <c r="I1537" s="9" t="s">
        <v>157</v>
      </c>
      <c r="J1537" s="9" t="s">
        <v>32</v>
      </c>
      <c r="K1537" s="9">
        <v>2001</v>
      </c>
      <c r="L1537" s="9" t="s">
        <v>46</v>
      </c>
      <c r="Q1537" s="9">
        <v>2000</v>
      </c>
      <c r="W1537" s="9" t="s">
        <v>269</v>
      </c>
      <c r="X1537" s="9" t="s">
        <v>687</v>
      </c>
    </row>
    <row r="1538" spans="1:24" ht="17.25" customHeight="1" x14ac:dyDescent="0.2">
      <c r="A1538" s="9">
        <v>403073</v>
      </c>
      <c r="B1538" s="9" t="s">
        <v>5650</v>
      </c>
      <c r="C1538" s="9" t="s">
        <v>285</v>
      </c>
      <c r="D1538" s="9" t="s">
        <v>5651</v>
      </c>
      <c r="E1538" s="9" t="s">
        <v>92</v>
      </c>
      <c r="F1538" s="188">
        <v>32032</v>
      </c>
      <c r="G1538" s="9" t="s">
        <v>581</v>
      </c>
      <c r="H1538" s="9" t="s">
        <v>31</v>
      </c>
      <c r="I1538" s="9" t="s">
        <v>157</v>
      </c>
      <c r="Q1538" s="9">
        <v>2000</v>
      </c>
      <c r="W1538" s="9" t="s">
        <v>269</v>
      </c>
      <c r="X1538" s="9" t="s">
        <v>687</v>
      </c>
    </row>
    <row r="1539" spans="1:24" ht="17.25" customHeight="1" x14ac:dyDescent="0.2">
      <c r="A1539" s="9">
        <v>411990</v>
      </c>
      <c r="B1539" s="9" t="s">
        <v>5652</v>
      </c>
      <c r="C1539" s="9" t="s">
        <v>569</v>
      </c>
      <c r="D1539" s="9" t="s">
        <v>5653</v>
      </c>
      <c r="E1539" s="9" t="s">
        <v>92</v>
      </c>
      <c r="F1539" s="188">
        <v>32748</v>
      </c>
      <c r="G1539" s="9" t="s">
        <v>5654</v>
      </c>
      <c r="H1539" s="9" t="s">
        <v>31</v>
      </c>
      <c r="I1539" s="9" t="s">
        <v>157</v>
      </c>
      <c r="J1539" s="9" t="s">
        <v>29</v>
      </c>
      <c r="K1539" s="9">
        <v>2008</v>
      </c>
      <c r="L1539" s="9" t="s">
        <v>34</v>
      </c>
      <c r="Q1539" s="9">
        <v>2000</v>
      </c>
      <c r="W1539" s="9" t="s">
        <v>269</v>
      </c>
      <c r="X1539" s="9" t="s">
        <v>687</v>
      </c>
    </row>
    <row r="1540" spans="1:24" ht="17.25" customHeight="1" x14ac:dyDescent="0.2">
      <c r="A1540" s="9">
        <v>420034</v>
      </c>
      <c r="B1540" s="9" t="s">
        <v>5655</v>
      </c>
      <c r="C1540" s="9" t="s">
        <v>616</v>
      </c>
      <c r="D1540" s="9" t="s">
        <v>296</v>
      </c>
      <c r="E1540" s="9" t="s">
        <v>92</v>
      </c>
      <c r="F1540" s="188">
        <v>33100</v>
      </c>
      <c r="G1540" s="9" t="s">
        <v>5656</v>
      </c>
      <c r="H1540" s="9" t="s">
        <v>31</v>
      </c>
      <c r="I1540" s="9" t="s">
        <v>157</v>
      </c>
      <c r="J1540" s="9" t="s">
        <v>32</v>
      </c>
      <c r="K1540" s="9">
        <v>2010</v>
      </c>
      <c r="L1540" s="9" t="s">
        <v>34</v>
      </c>
      <c r="Q1540" s="9">
        <v>2000</v>
      </c>
      <c r="W1540" s="9" t="s">
        <v>269</v>
      </c>
      <c r="X1540" s="9" t="s">
        <v>687</v>
      </c>
    </row>
    <row r="1541" spans="1:24" ht="17.25" customHeight="1" x14ac:dyDescent="0.2">
      <c r="A1541" s="9">
        <v>415320</v>
      </c>
      <c r="B1541" s="9" t="s">
        <v>5657</v>
      </c>
      <c r="C1541" s="9" t="s">
        <v>692</v>
      </c>
      <c r="D1541" s="9" t="s">
        <v>434</v>
      </c>
      <c r="E1541" s="9" t="s">
        <v>92</v>
      </c>
      <c r="F1541" s="188">
        <v>33268</v>
      </c>
      <c r="G1541" s="9" t="s">
        <v>34</v>
      </c>
      <c r="H1541" s="9" t="s">
        <v>31</v>
      </c>
      <c r="I1541" s="9" t="s">
        <v>157</v>
      </c>
      <c r="J1541" s="9" t="s">
        <v>32</v>
      </c>
      <c r="K1541" s="9">
        <v>2009</v>
      </c>
      <c r="L1541" s="9" t="s">
        <v>34</v>
      </c>
      <c r="Q1541" s="9">
        <v>2000</v>
      </c>
      <c r="W1541" s="9" t="s">
        <v>269</v>
      </c>
      <c r="X1541" s="9" t="s">
        <v>687</v>
      </c>
    </row>
    <row r="1542" spans="1:24" ht="17.25" customHeight="1" x14ac:dyDescent="0.2">
      <c r="A1542" s="9">
        <v>419688</v>
      </c>
      <c r="B1542" s="9" t="s">
        <v>5658</v>
      </c>
      <c r="C1542" s="9" t="s">
        <v>620</v>
      </c>
      <c r="D1542" s="9" t="s">
        <v>5659</v>
      </c>
      <c r="E1542" s="9" t="s">
        <v>92</v>
      </c>
      <c r="F1542" s="188">
        <v>33305</v>
      </c>
      <c r="G1542" s="9" t="s">
        <v>34</v>
      </c>
      <c r="H1542" s="9" t="s">
        <v>31</v>
      </c>
      <c r="I1542" s="9" t="s">
        <v>157</v>
      </c>
      <c r="J1542" s="9" t="s">
        <v>29</v>
      </c>
      <c r="K1542" s="9">
        <v>2013</v>
      </c>
      <c r="L1542" s="9" t="s">
        <v>63</v>
      </c>
      <c r="Q1542" s="9">
        <v>2000</v>
      </c>
      <c r="W1542" s="9" t="s">
        <v>269</v>
      </c>
      <c r="X1542" s="9" t="s">
        <v>687</v>
      </c>
    </row>
    <row r="1543" spans="1:24" ht="17.25" customHeight="1" x14ac:dyDescent="0.2">
      <c r="A1543" s="9">
        <v>421965</v>
      </c>
      <c r="B1543" s="9" t="s">
        <v>5660</v>
      </c>
      <c r="C1543" s="9" t="s">
        <v>5661</v>
      </c>
      <c r="D1543" s="9" t="s">
        <v>386</v>
      </c>
      <c r="E1543" s="9" t="s">
        <v>92</v>
      </c>
      <c r="F1543" s="188">
        <v>34335</v>
      </c>
      <c r="G1543" s="9" t="s">
        <v>273</v>
      </c>
      <c r="H1543" s="9" t="s">
        <v>31</v>
      </c>
      <c r="I1543" s="9" t="s">
        <v>157</v>
      </c>
      <c r="K1543" s="9">
        <v>2012</v>
      </c>
      <c r="Q1543" s="9">
        <v>2000</v>
      </c>
      <c r="W1543" s="9" t="s">
        <v>269</v>
      </c>
      <c r="X1543" s="9" t="s">
        <v>687</v>
      </c>
    </row>
    <row r="1544" spans="1:24" ht="17.25" customHeight="1" x14ac:dyDescent="0.2">
      <c r="A1544" s="9">
        <v>416045</v>
      </c>
      <c r="B1544" s="9" t="s">
        <v>5662</v>
      </c>
      <c r="C1544" s="9" t="s">
        <v>949</v>
      </c>
      <c r="D1544" s="9" t="s">
        <v>459</v>
      </c>
      <c r="E1544" s="9" t="s">
        <v>92</v>
      </c>
      <c r="F1544" s="188">
        <v>34369</v>
      </c>
      <c r="G1544" s="9" t="s">
        <v>774</v>
      </c>
      <c r="H1544" s="9" t="s">
        <v>31</v>
      </c>
      <c r="I1544" s="9" t="s">
        <v>157</v>
      </c>
      <c r="Q1544" s="9">
        <v>2000</v>
      </c>
      <c r="W1544" s="9" t="s">
        <v>269</v>
      </c>
      <c r="X1544" s="9" t="s">
        <v>687</v>
      </c>
    </row>
    <row r="1545" spans="1:24" ht="17.25" customHeight="1" x14ac:dyDescent="0.2">
      <c r="A1545" s="9">
        <v>418107</v>
      </c>
      <c r="B1545" s="9" t="s">
        <v>5663</v>
      </c>
      <c r="C1545" s="9" t="s">
        <v>383</v>
      </c>
      <c r="D1545" s="9" t="s">
        <v>488</v>
      </c>
      <c r="E1545" s="9" t="s">
        <v>92</v>
      </c>
      <c r="F1545" s="188">
        <v>34879</v>
      </c>
      <c r="G1545" s="9" t="s">
        <v>34</v>
      </c>
      <c r="H1545" s="9" t="s">
        <v>31</v>
      </c>
      <c r="I1545" s="9" t="s">
        <v>157</v>
      </c>
      <c r="J1545" s="9" t="s">
        <v>32</v>
      </c>
      <c r="K1545" s="9">
        <v>2013</v>
      </c>
      <c r="L1545" s="9" t="s">
        <v>34</v>
      </c>
      <c r="Q1545" s="9">
        <v>2000</v>
      </c>
      <c r="W1545" s="9" t="s">
        <v>269</v>
      </c>
      <c r="X1545" s="9" t="s">
        <v>687</v>
      </c>
    </row>
    <row r="1546" spans="1:24" ht="17.25" customHeight="1" x14ac:dyDescent="0.2">
      <c r="A1546" s="9">
        <v>419753</v>
      </c>
      <c r="B1546" s="9" t="s">
        <v>5664</v>
      </c>
      <c r="C1546" s="9" t="s">
        <v>812</v>
      </c>
      <c r="D1546" s="9" t="s">
        <v>475</v>
      </c>
      <c r="E1546" s="9" t="s">
        <v>92</v>
      </c>
      <c r="F1546" s="188">
        <v>35230</v>
      </c>
      <c r="G1546" s="9" t="s">
        <v>83</v>
      </c>
      <c r="H1546" s="9" t="s">
        <v>31</v>
      </c>
      <c r="I1546" s="9" t="s">
        <v>157</v>
      </c>
      <c r="J1546" s="9" t="s">
        <v>29</v>
      </c>
      <c r="K1546" s="9">
        <v>2014</v>
      </c>
      <c r="L1546" s="9" t="s">
        <v>89</v>
      </c>
      <c r="Q1546" s="9">
        <v>2000</v>
      </c>
      <c r="W1546" s="9" t="s">
        <v>269</v>
      </c>
      <c r="X1546" s="9" t="s">
        <v>687</v>
      </c>
    </row>
    <row r="1547" spans="1:24" ht="17.25" customHeight="1" x14ac:dyDescent="0.2">
      <c r="A1547" s="9">
        <v>425424</v>
      </c>
      <c r="B1547" s="9" t="s">
        <v>5665</v>
      </c>
      <c r="C1547" s="9" t="s">
        <v>569</v>
      </c>
      <c r="D1547" s="9" t="s">
        <v>426</v>
      </c>
      <c r="E1547" s="9" t="s">
        <v>92</v>
      </c>
      <c r="F1547" s="188">
        <v>35292</v>
      </c>
      <c r="G1547" s="9" t="s">
        <v>870</v>
      </c>
      <c r="H1547" s="9" t="s">
        <v>31</v>
      </c>
      <c r="I1547" s="9" t="s">
        <v>157</v>
      </c>
      <c r="J1547" s="9" t="s">
        <v>32</v>
      </c>
      <c r="K1547" s="9">
        <v>2014</v>
      </c>
      <c r="L1547" s="9" t="s">
        <v>86</v>
      </c>
      <c r="Q1547" s="9">
        <v>2000</v>
      </c>
      <c r="W1547" s="9" t="s">
        <v>269</v>
      </c>
      <c r="X1547" s="9" t="s">
        <v>687</v>
      </c>
    </row>
    <row r="1548" spans="1:24" ht="17.25" customHeight="1" x14ac:dyDescent="0.2">
      <c r="A1548" s="9">
        <v>420174</v>
      </c>
      <c r="B1548" s="9" t="s">
        <v>5666</v>
      </c>
      <c r="C1548" s="9" t="s">
        <v>270</v>
      </c>
      <c r="D1548" s="9" t="s">
        <v>5667</v>
      </c>
      <c r="E1548" s="9" t="s">
        <v>92</v>
      </c>
      <c r="F1548" s="188">
        <v>35377</v>
      </c>
      <c r="G1548" s="9" t="s">
        <v>34</v>
      </c>
      <c r="H1548" s="9" t="s">
        <v>31</v>
      </c>
      <c r="I1548" s="9" t="s">
        <v>157</v>
      </c>
      <c r="J1548" s="9" t="s">
        <v>32</v>
      </c>
      <c r="K1548" s="9">
        <v>2015</v>
      </c>
      <c r="L1548" s="9" t="s">
        <v>34</v>
      </c>
      <c r="Q1548" s="9">
        <v>2000</v>
      </c>
      <c r="W1548" s="9" t="s">
        <v>269</v>
      </c>
      <c r="X1548" s="9" t="s">
        <v>687</v>
      </c>
    </row>
    <row r="1549" spans="1:24" ht="17.25" customHeight="1" x14ac:dyDescent="0.2">
      <c r="A1549" s="9">
        <v>422240</v>
      </c>
      <c r="B1549" s="9" t="s">
        <v>5668</v>
      </c>
      <c r="C1549" s="9" t="s">
        <v>332</v>
      </c>
      <c r="D1549" s="9" t="s">
        <v>328</v>
      </c>
      <c r="E1549" s="9" t="s">
        <v>92</v>
      </c>
      <c r="F1549" s="188">
        <v>35433</v>
      </c>
      <c r="G1549" s="9" t="s">
        <v>414</v>
      </c>
      <c r="H1549" s="9" t="s">
        <v>31</v>
      </c>
      <c r="I1549" s="9" t="s">
        <v>157</v>
      </c>
      <c r="J1549" s="9" t="s">
        <v>32</v>
      </c>
      <c r="K1549" s="9">
        <v>2015</v>
      </c>
      <c r="L1549" s="9" t="s">
        <v>34</v>
      </c>
      <c r="Q1549" s="9">
        <v>2000</v>
      </c>
      <c r="W1549" s="9" t="s">
        <v>269</v>
      </c>
      <c r="X1549" s="9" t="s">
        <v>687</v>
      </c>
    </row>
    <row r="1550" spans="1:24" ht="17.25" customHeight="1" x14ac:dyDescent="0.2">
      <c r="A1550" s="9">
        <v>420528</v>
      </c>
      <c r="B1550" s="9" t="s">
        <v>5669</v>
      </c>
      <c r="C1550" s="9" t="s">
        <v>285</v>
      </c>
      <c r="D1550" s="9" t="s">
        <v>352</v>
      </c>
      <c r="E1550" s="9" t="s">
        <v>92</v>
      </c>
      <c r="F1550" s="188">
        <v>35527</v>
      </c>
      <c r="G1550" s="9" t="s">
        <v>34</v>
      </c>
      <c r="H1550" s="9" t="s">
        <v>31</v>
      </c>
      <c r="I1550" s="9" t="s">
        <v>157</v>
      </c>
      <c r="J1550" s="9" t="s">
        <v>32</v>
      </c>
      <c r="K1550" s="9">
        <v>2017</v>
      </c>
      <c r="L1550" s="9" t="s">
        <v>34</v>
      </c>
      <c r="Q1550" s="9">
        <v>2000</v>
      </c>
      <c r="W1550" s="9" t="s">
        <v>269</v>
      </c>
      <c r="X1550" s="9" t="s">
        <v>687</v>
      </c>
    </row>
    <row r="1551" spans="1:24" ht="17.25" customHeight="1" x14ac:dyDescent="0.2">
      <c r="A1551" s="9">
        <v>420440</v>
      </c>
      <c r="B1551" s="9" t="s">
        <v>5670</v>
      </c>
      <c r="C1551" s="9" t="s">
        <v>638</v>
      </c>
      <c r="D1551" s="9" t="s">
        <v>5671</v>
      </c>
      <c r="E1551" s="9" t="s">
        <v>92</v>
      </c>
      <c r="F1551" s="188">
        <v>35690</v>
      </c>
      <c r="G1551" s="9" t="s">
        <v>34</v>
      </c>
      <c r="H1551" s="9" t="s">
        <v>31</v>
      </c>
      <c r="I1551" s="9" t="s">
        <v>157</v>
      </c>
      <c r="J1551" s="9" t="s">
        <v>32</v>
      </c>
      <c r="K1551" s="9">
        <v>2015</v>
      </c>
      <c r="L1551" s="9" t="s">
        <v>34</v>
      </c>
      <c r="Q1551" s="9">
        <v>2000</v>
      </c>
      <c r="W1551" s="9" t="s">
        <v>269</v>
      </c>
      <c r="X1551" s="9" t="s">
        <v>687</v>
      </c>
    </row>
    <row r="1552" spans="1:24" ht="17.25" customHeight="1" x14ac:dyDescent="0.2">
      <c r="A1552" s="9">
        <v>419377</v>
      </c>
      <c r="B1552" s="9" t="s">
        <v>5672</v>
      </c>
      <c r="C1552" s="9" t="s">
        <v>621</v>
      </c>
      <c r="D1552" s="9" t="s">
        <v>452</v>
      </c>
      <c r="E1552" s="9" t="s">
        <v>92</v>
      </c>
      <c r="F1552" s="188">
        <v>35796</v>
      </c>
      <c r="G1552" s="9" t="s">
        <v>34</v>
      </c>
      <c r="H1552" s="9" t="s">
        <v>31</v>
      </c>
      <c r="I1552" s="9" t="s">
        <v>157</v>
      </c>
      <c r="J1552" s="9" t="s">
        <v>32</v>
      </c>
      <c r="K1552" s="9">
        <v>2015</v>
      </c>
      <c r="L1552" s="9" t="s">
        <v>34</v>
      </c>
      <c r="Q1552" s="9">
        <v>2000</v>
      </c>
      <c r="W1552" s="9" t="s">
        <v>269</v>
      </c>
      <c r="X1552" s="9" t="s">
        <v>687</v>
      </c>
    </row>
    <row r="1553" spans="1:24" ht="17.25" customHeight="1" x14ac:dyDescent="0.2">
      <c r="A1553" s="9">
        <v>421888</v>
      </c>
      <c r="B1553" s="9" t="s">
        <v>5673</v>
      </c>
      <c r="C1553" s="9" t="s">
        <v>769</v>
      </c>
      <c r="D1553" s="9" t="s">
        <v>587</v>
      </c>
      <c r="E1553" s="9" t="s">
        <v>92</v>
      </c>
      <c r="F1553" s="188">
        <v>35833</v>
      </c>
      <c r="G1553" s="9" t="s">
        <v>301</v>
      </c>
      <c r="H1553" s="9" t="s">
        <v>31</v>
      </c>
      <c r="I1553" s="9" t="s">
        <v>157</v>
      </c>
      <c r="J1553" s="9" t="s">
        <v>32</v>
      </c>
      <c r="K1553" s="9">
        <v>2016</v>
      </c>
      <c r="L1553" s="9" t="s">
        <v>34</v>
      </c>
      <c r="Q1553" s="9">
        <v>2000</v>
      </c>
      <c r="W1553" s="9" t="s">
        <v>269</v>
      </c>
      <c r="X1553" s="9" t="s">
        <v>687</v>
      </c>
    </row>
    <row r="1554" spans="1:24" ht="17.25" customHeight="1" x14ac:dyDescent="0.2">
      <c r="A1554" s="9">
        <v>420938</v>
      </c>
      <c r="B1554" s="9" t="s">
        <v>5674</v>
      </c>
      <c r="C1554" s="9" t="s">
        <v>576</v>
      </c>
      <c r="D1554" s="9" t="s">
        <v>368</v>
      </c>
      <c r="E1554" s="9" t="s">
        <v>92</v>
      </c>
      <c r="F1554" s="188">
        <v>35902</v>
      </c>
      <c r="G1554" s="9" t="s">
        <v>414</v>
      </c>
      <c r="H1554" s="9" t="s">
        <v>31</v>
      </c>
      <c r="I1554" s="9" t="s">
        <v>157</v>
      </c>
      <c r="J1554" s="9" t="s">
        <v>32</v>
      </c>
      <c r="K1554" s="9">
        <v>2016</v>
      </c>
      <c r="L1554" s="9" t="s">
        <v>34</v>
      </c>
      <c r="Q1554" s="9">
        <v>2000</v>
      </c>
      <c r="W1554" s="9" t="s">
        <v>269</v>
      </c>
      <c r="X1554" s="9" t="s">
        <v>687</v>
      </c>
    </row>
    <row r="1555" spans="1:24" ht="17.25" customHeight="1" x14ac:dyDescent="0.2">
      <c r="A1555" s="9">
        <v>421620</v>
      </c>
      <c r="B1555" s="9" t="s">
        <v>5675</v>
      </c>
      <c r="C1555" s="9" t="s">
        <v>977</v>
      </c>
      <c r="D1555" s="9" t="s">
        <v>5676</v>
      </c>
      <c r="E1555" s="9" t="s">
        <v>92</v>
      </c>
      <c r="F1555" s="188">
        <v>36006</v>
      </c>
      <c r="G1555" s="9" t="s">
        <v>34</v>
      </c>
      <c r="H1555" s="9" t="s">
        <v>31</v>
      </c>
      <c r="I1555" s="9" t="s">
        <v>157</v>
      </c>
      <c r="J1555" s="9" t="s">
        <v>32</v>
      </c>
      <c r="K1555" s="9">
        <v>2016</v>
      </c>
      <c r="L1555" s="9" t="s">
        <v>34</v>
      </c>
      <c r="Q1555" s="9">
        <v>2000</v>
      </c>
      <c r="W1555" s="9" t="s">
        <v>269</v>
      </c>
      <c r="X1555" s="9" t="s">
        <v>687</v>
      </c>
    </row>
    <row r="1556" spans="1:24" ht="17.25" customHeight="1" x14ac:dyDescent="0.2">
      <c r="A1556" s="9">
        <v>421415</v>
      </c>
      <c r="B1556" s="9" t="s">
        <v>5677</v>
      </c>
      <c r="C1556" s="9" t="s">
        <v>971</v>
      </c>
      <c r="D1556" s="9" t="s">
        <v>392</v>
      </c>
      <c r="E1556" s="9" t="s">
        <v>92</v>
      </c>
      <c r="F1556" s="188">
        <v>36175</v>
      </c>
      <c r="G1556" s="9" t="s">
        <v>34</v>
      </c>
      <c r="H1556" s="9" t="s">
        <v>31</v>
      </c>
      <c r="I1556" s="9" t="s">
        <v>157</v>
      </c>
      <c r="J1556" s="9" t="s">
        <v>32</v>
      </c>
      <c r="K1556" s="9">
        <v>2016</v>
      </c>
      <c r="L1556" s="9" t="s">
        <v>34</v>
      </c>
      <c r="Q1556" s="9">
        <v>2000</v>
      </c>
      <c r="W1556" s="9" t="s">
        <v>269</v>
      </c>
      <c r="X1556" s="9" t="s">
        <v>687</v>
      </c>
    </row>
    <row r="1557" spans="1:24" ht="17.25" customHeight="1" x14ac:dyDescent="0.2">
      <c r="A1557" s="9">
        <v>419448</v>
      </c>
      <c r="B1557" s="9" t="s">
        <v>5678</v>
      </c>
      <c r="C1557" s="9" t="s">
        <v>302</v>
      </c>
      <c r="D1557" s="9" t="s">
        <v>329</v>
      </c>
      <c r="E1557" s="9" t="s">
        <v>92</v>
      </c>
      <c r="F1557" s="188">
        <v>33372</v>
      </c>
      <c r="G1557" s="9" t="s">
        <v>1725</v>
      </c>
      <c r="H1557" s="9" t="s">
        <v>31</v>
      </c>
      <c r="I1557" s="9" t="s">
        <v>157</v>
      </c>
      <c r="J1557" s="9" t="s">
        <v>29</v>
      </c>
      <c r="K1557" s="9">
        <v>2010</v>
      </c>
      <c r="L1557" s="9" t="s">
        <v>34</v>
      </c>
      <c r="Q1557" s="9">
        <v>2000</v>
      </c>
      <c r="W1557" s="9" t="s">
        <v>269</v>
      </c>
      <c r="X1557" s="9" t="s">
        <v>687</v>
      </c>
    </row>
    <row r="1558" spans="1:24" ht="17.25" customHeight="1" x14ac:dyDescent="0.2">
      <c r="A1558" s="9">
        <v>422477</v>
      </c>
      <c r="B1558" s="9" t="s">
        <v>5679</v>
      </c>
      <c r="C1558" s="9" t="s">
        <v>276</v>
      </c>
      <c r="D1558" s="9" t="s">
        <v>5680</v>
      </c>
      <c r="E1558" s="9" t="s">
        <v>92</v>
      </c>
      <c r="F1558" s="188" t="s">
        <v>5681</v>
      </c>
      <c r="H1558" s="9" t="s">
        <v>31</v>
      </c>
      <c r="I1558" s="9" t="s">
        <v>157</v>
      </c>
      <c r="Q1558" s="9">
        <v>2000</v>
      </c>
      <c r="W1558" s="9" t="s">
        <v>269</v>
      </c>
      <c r="X1558" s="9" t="s">
        <v>687</v>
      </c>
    </row>
    <row r="1559" spans="1:24" ht="17.25" customHeight="1" x14ac:dyDescent="0.2">
      <c r="A1559" s="9">
        <v>425391</v>
      </c>
      <c r="B1559" s="9" t="s">
        <v>5682</v>
      </c>
      <c r="C1559" s="9" t="s">
        <v>432</v>
      </c>
      <c r="D1559" s="9" t="s">
        <v>5683</v>
      </c>
      <c r="E1559" s="9" t="s">
        <v>92</v>
      </c>
      <c r="F1559" s="188" t="s">
        <v>5684</v>
      </c>
      <c r="G1559" s="9" t="s">
        <v>268</v>
      </c>
      <c r="H1559" s="9" t="s">
        <v>31</v>
      </c>
      <c r="I1559" s="9" t="s">
        <v>157</v>
      </c>
      <c r="J1559" s="9" t="s">
        <v>32</v>
      </c>
      <c r="K1559" s="9">
        <v>2015</v>
      </c>
      <c r="L1559" s="9" t="s">
        <v>34</v>
      </c>
      <c r="Q1559" s="9">
        <v>2000</v>
      </c>
      <c r="W1559" s="9" t="s">
        <v>269</v>
      </c>
      <c r="X1559" s="9" t="s">
        <v>687</v>
      </c>
    </row>
    <row r="1560" spans="1:24" ht="17.25" customHeight="1" x14ac:dyDescent="0.2">
      <c r="A1560" s="9">
        <v>424011</v>
      </c>
      <c r="B1560" s="9" t="s">
        <v>5685</v>
      </c>
      <c r="C1560" s="9" t="s">
        <v>323</v>
      </c>
      <c r="D1560" s="9" t="s">
        <v>1003</v>
      </c>
      <c r="E1560" s="9" t="s">
        <v>93</v>
      </c>
      <c r="F1560" s="188">
        <v>31253</v>
      </c>
      <c r="G1560" s="9" t="s">
        <v>86</v>
      </c>
      <c r="H1560" s="9" t="s">
        <v>31</v>
      </c>
      <c r="I1560" s="9" t="s">
        <v>157</v>
      </c>
      <c r="J1560" s="9" t="s">
        <v>32</v>
      </c>
      <c r="K1560" s="9">
        <v>2006</v>
      </c>
      <c r="L1560" s="9" t="s">
        <v>86</v>
      </c>
      <c r="Q1560" s="9">
        <v>2000</v>
      </c>
      <c r="W1560" s="9" t="s">
        <v>269</v>
      </c>
    </row>
    <row r="1561" spans="1:24" ht="17.25" customHeight="1" x14ac:dyDescent="0.2">
      <c r="A1561" s="9">
        <v>423502</v>
      </c>
      <c r="B1561" s="9" t="s">
        <v>5686</v>
      </c>
      <c r="C1561" s="9" t="s">
        <v>582</v>
      </c>
      <c r="D1561" s="9" t="s">
        <v>837</v>
      </c>
      <c r="E1561" s="9" t="s">
        <v>93</v>
      </c>
      <c r="F1561" s="188">
        <v>31717</v>
      </c>
      <c r="G1561" s="9" t="s">
        <v>319</v>
      </c>
      <c r="H1561" s="9" t="s">
        <v>31</v>
      </c>
      <c r="I1561" s="9" t="s">
        <v>157</v>
      </c>
      <c r="J1561" s="9" t="s">
        <v>29</v>
      </c>
      <c r="K1561" s="9">
        <v>2004</v>
      </c>
      <c r="L1561" s="9" t="s">
        <v>46</v>
      </c>
      <c r="Q1561" s="9">
        <v>2000</v>
      </c>
      <c r="W1561" s="9" t="s">
        <v>269</v>
      </c>
    </row>
    <row r="1562" spans="1:24" ht="17.25" customHeight="1" x14ac:dyDescent="0.2">
      <c r="A1562" s="9">
        <v>422827</v>
      </c>
      <c r="B1562" s="9" t="s">
        <v>5687</v>
      </c>
      <c r="C1562" s="9" t="s">
        <v>669</v>
      </c>
      <c r="D1562" s="9" t="s">
        <v>837</v>
      </c>
      <c r="E1562" s="9" t="s">
        <v>93</v>
      </c>
      <c r="F1562" s="188">
        <v>31830</v>
      </c>
      <c r="G1562" s="9" t="s">
        <v>34</v>
      </c>
      <c r="H1562" s="9" t="s">
        <v>31</v>
      </c>
      <c r="I1562" s="9" t="s">
        <v>157</v>
      </c>
      <c r="J1562" s="9" t="s">
        <v>32</v>
      </c>
      <c r="K1562" s="9">
        <v>2005</v>
      </c>
      <c r="L1562" s="9" t="s">
        <v>46</v>
      </c>
      <c r="Q1562" s="9">
        <v>2000</v>
      </c>
      <c r="W1562" s="9" t="s">
        <v>269</v>
      </c>
    </row>
    <row r="1563" spans="1:24" ht="17.25" customHeight="1" x14ac:dyDescent="0.2">
      <c r="A1563" s="9">
        <v>415152</v>
      </c>
      <c r="B1563" s="9" t="s">
        <v>5688</v>
      </c>
      <c r="C1563" s="9" t="s">
        <v>387</v>
      </c>
      <c r="D1563" s="9" t="s">
        <v>5689</v>
      </c>
      <c r="E1563" s="9" t="s">
        <v>93</v>
      </c>
      <c r="F1563" s="188">
        <v>31900</v>
      </c>
      <c r="G1563" s="9" t="s">
        <v>402</v>
      </c>
      <c r="H1563" s="9" t="s">
        <v>31</v>
      </c>
      <c r="I1563" s="9" t="s">
        <v>157</v>
      </c>
      <c r="Q1563" s="9">
        <v>2000</v>
      </c>
      <c r="W1563" s="9" t="s">
        <v>269</v>
      </c>
    </row>
    <row r="1564" spans="1:24" ht="17.25" customHeight="1" x14ac:dyDescent="0.2">
      <c r="A1564" s="9">
        <v>419839</v>
      </c>
      <c r="B1564" s="9" t="s">
        <v>5690</v>
      </c>
      <c r="C1564" s="9" t="s">
        <v>962</v>
      </c>
      <c r="D1564" s="9" t="s">
        <v>502</v>
      </c>
      <c r="E1564" s="9" t="s">
        <v>93</v>
      </c>
      <c r="F1564" s="188">
        <v>32066</v>
      </c>
      <c r="G1564" s="9" t="s">
        <v>4055</v>
      </c>
      <c r="H1564" s="9" t="s">
        <v>31</v>
      </c>
      <c r="I1564" s="9" t="s">
        <v>157</v>
      </c>
      <c r="J1564" s="9" t="s">
        <v>32</v>
      </c>
      <c r="K1564" s="9">
        <v>2005</v>
      </c>
      <c r="L1564" s="9" t="s">
        <v>34</v>
      </c>
      <c r="Q1564" s="9">
        <v>2000</v>
      </c>
      <c r="W1564" s="9" t="s">
        <v>269</v>
      </c>
    </row>
    <row r="1565" spans="1:24" ht="17.25" customHeight="1" x14ac:dyDescent="0.2">
      <c r="A1565" s="9">
        <v>426560</v>
      </c>
      <c r="B1565" s="9" t="s">
        <v>5691</v>
      </c>
      <c r="C1565" s="9" t="s">
        <v>303</v>
      </c>
      <c r="D1565" s="9" t="s">
        <v>475</v>
      </c>
      <c r="E1565" s="9" t="s">
        <v>93</v>
      </c>
      <c r="F1565" s="188">
        <v>32143</v>
      </c>
      <c r="G1565" s="9" t="s">
        <v>974</v>
      </c>
      <c r="H1565" s="9" t="s">
        <v>31</v>
      </c>
      <c r="I1565" s="9" t="s">
        <v>157</v>
      </c>
      <c r="J1565" s="9" t="s">
        <v>29</v>
      </c>
      <c r="K1565" s="9">
        <v>2005</v>
      </c>
      <c r="L1565" s="9" t="s">
        <v>46</v>
      </c>
      <c r="Q1565" s="9">
        <v>2000</v>
      </c>
      <c r="W1565" s="9" t="s">
        <v>269</v>
      </c>
    </row>
    <row r="1566" spans="1:24" ht="17.25" customHeight="1" x14ac:dyDescent="0.2">
      <c r="A1566" s="9">
        <v>418236</v>
      </c>
      <c r="B1566" s="9" t="s">
        <v>5692</v>
      </c>
      <c r="C1566" s="9" t="s">
        <v>387</v>
      </c>
      <c r="D1566" s="9" t="s">
        <v>1056</v>
      </c>
      <c r="E1566" s="9" t="s">
        <v>93</v>
      </c>
      <c r="F1566" s="188">
        <v>32874</v>
      </c>
      <c r="G1566" s="9" t="s">
        <v>5693</v>
      </c>
      <c r="H1566" s="9" t="s">
        <v>31</v>
      </c>
      <c r="I1566" s="9" t="s">
        <v>157</v>
      </c>
      <c r="J1566" s="9" t="s">
        <v>29</v>
      </c>
      <c r="K1566" s="9">
        <v>2008</v>
      </c>
      <c r="L1566" s="9" t="s">
        <v>34</v>
      </c>
      <c r="Q1566" s="9">
        <v>2000</v>
      </c>
      <c r="W1566" s="9" t="s">
        <v>269</v>
      </c>
    </row>
    <row r="1567" spans="1:24" ht="17.25" customHeight="1" x14ac:dyDescent="0.2">
      <c r="A1567" s="9">
        <v>420418</v>
      </c>
      <c r="B1567" s="9" t="s">
        <v>5694</v>
      </c>
      <c r="C1567" s="9" t="s">
        <v>327</v>
      </c>
      <c r="D1567" s="9" t="s">
        <v>328</v>
      </c>
      <c r="E1567" s="9" t="s">
        <v>93</v>
      </c>
      <c r="F1567" s="188">
        <v>32940</v>
      </c>
      <c r="G1567" s="9" t="s">
        <v>34</v>
      </c>
      <c r="H1567" s="9" t="s">
        <v>31</v>
      </c>
      <c r="I1567" s="9" t="s">
        <v>157</v>
      </c>
      <c r="J1567" s="9" t="s">
        <v>32</v>
      </c>
      <c r="K1567" s="9">
        <v>2007</v>
      </c>
      <c r="L1567" s="9" t="s">
        <v>34</v>
      </c>
      <c r="Q1567" s="9">
        <v>2000</v>
      </c>
      <c r="W1567" s="9" t="s">
        <v>269</v>
      </c>
    </row>
    <row r="1568" spans="1:24" ht="17.25" customHeight="1" x14ac:dyDescent="0.2">
      <c r="A1568" s="9">
        <v>424960</v>
      </c>
      <c r="B1568" s="9" t="s">
        <v>5695</v>
      </c>
      <c r="C1568" s="9" t="s">
        <v>415</v>
      </c>
      <c r="D1568" s="9" t="s">
        <v>898</v>
      </c>
      <c r="E1568" s="9" t="s">
        <v>93</v>
      </c>
      <c r="F1568" s="188">
        <v>33061</v>
      </c>
      <c r="G1568" s="9" t="s">
        <v>34</v>
      </c>
      <c r="H1568" s="9" t="s">
        <v>31</v>
      </c>
      <c r="I1568" s="9" t="s">
        <v>157</v>
      </c>
      <c r="J1568" s="9" t="s">
        <v>32</v>
      </c>
      <c r="K1568" s="9">
        <v>2008</v>
      </c>
      <c r="L1568" s="9" t="s">
        <v>268</v>
      </c>
      <c r="Q1568" s="9">
        <v>2000</v>
      </c>
      <c r="W1568" s="9" t="s">
        <v>269</v>
      </c>
    </row>
    <row r="1569" spans="1:23" ht="17.25" customHeight="1" x14ac:dyDescent="0.2">
      <c r="A1569" s="9">
        <v>425490</v>
      </c>
      <c r="B1569" s="9" t="s">
        <v>5696</v>
      </c>
      <c r="C1569" s="9" t="s">
        <v>470</v>
      </c>
      <c r="D1569" s="9" t="s">
        <v>987</v>
      </c>
      <c r="E1569" s="9" t="s">
        <v>93</v>
      </c>
      <c r="F1569" s="188">
        <v>33426</v>
      </c>
      <c r="G1569" s="9" t="s">
        <v>1870</v>
      </c>
      <c r="H1569" s="9" t="s">
        <v>31</v>
      </c>
      <c r="I1569" s="9" t="s">
        <v>157</v>
      </c>
      <c r="K1569" s="9">
        <v>2009</v>
      </c>
      <c r="L1569" s="9" t="s">
        <v>646</v>
      </c>
      <c r="Q1569" s="9">
        <v>2000</v>
      </c>
      <c r="W1569" s="9" t="s">
        <v>269</v>
      </c>
    </row>
    <row r="1570" spans="1:23" ht="17.25" customHeight="1" x14ac:dyDescent="0.2">
      <c r="A1570" s="9">
        <v>417798</v>
      </c>
      <c r="B1570" s="9" t="s">
        <v>5697</v>
      </c>
      <c r="C1570" s="9" t="s">
        <v>285</v>
      </c>
      <c r="D1570" s="9" t="s">
        <v>615</v>
      </c>
      <c r="E1570" s="9" t="s">
        <v>93</v>
      </c>
      <c r="F1570" s="188">
        <v>33604</v>
      </c>
      <c r="G1570" s="9" t="s">
        <v>34</v>
      </c>
      <c r="H1570" s="9" t="s">
        <v>31</v>
      </c>
      <c r="I1570" s="9" t="s">
        <v>157</v>
      </c>
      <c r="J1570" s="9" t="s">
        <v>32</v>
      </c>
      <c r="K1570" s="9">
        <v>2010</v>
      </c>
      <c r="L1570" s="9" t="s">
        <v>34</v>
      </c>
      <c r="Q1570" s="9">
        <v>2000</v>
      </c>
      <c r="W1570" s="9" t="s">
        <v>269</v>
      </c>
    </row>
    <row r="1571" spans="1:23" ht="17.25" customHeight="1" x14ac:dyDescent="0.2">
      <c r="A1571" s="9">
        <v>425649</v>
      </c>
      <c r="B1571" s="9" t="s">
        <v>5698</v>
      </c>
      <c r="C1571" s="9" t="s">
        <v>305</v>
      </c>
      <c r="D1571" s="9" t="s">
        <v>4607</v>
      </c>
      <c r="E1571" s="9" t="s">
        <v>93</v>
      </c>
      <c r="F1571" s="188">
        <v>33757</v>
      </c>
      <c r="G1571" s="9" t="s">
        <v>34</v>
      </c>
      <c r="H1571" s="9" t="s">
        <v>31</v>
      </c>
      <c r="I1571" s="9" t="s">
        <v>157</v>
      </c>
      <c r="J1571" s="9" t="s">
        <v>29</v>
      </c>
      <c r="K1571" s="9">
        <v>2010</v>
      </c>
      <c r="L1571" s="9" t="s">
        <v>34</v>
      </c>
      <c r="Q1571" s="9">
        <v>2000</v>
      </c>
      <c r="W1571" s="9" t="s">
        <v>269</v>
      </c>
    </row>
    <row r="1572" spans="1:23" ht="17.25" customHeight="1" x14ac:dyDescent="0.2">
      <c r="A1572" s="9">
        <v>421176</v>
      </c>
      <c r="B1572" s="9" t="s">
        <v>5699</v>
      </c>
      <c r="C1572" s="9" t="s">
        <v>472</v>
      </c>
      <c r="D1572" s="9" t="s">
        <v>280</v>
      </c>
      <c r="E1572" s="9" t="s">
        <v>93</v>
      </c>
      <c r="F1572" s="188">
        <v>33840</v>
      </c>
      <c r="G1572" s="9" t="s">
        <v>34</v>
      </c>
      <c r="H1572" s="9" t="s">
        <v>31</v>
      </c>
      <c r="I1572" s="9" t="s">
        <v>157</v>
      </c>
      <c r="J1572" s="9" t="s">
        <v>32</v>
      </c>
      <c r="K1572" s="9">
        <v>2016</v>
      </c>
      <c r="L1572" s="9" t="s">
        <v>34</v>
      </c>
      <c r="Q1572" s="9">
        <v>2000</v>
      </c>
      <c r="W1572" s="9" t="s">
        <v>269</v>
      </c>
    </row>
    <row r="1573" spans="1:23" ht="17.25" customHeight="1" x14ac:dyDescent="0.2">
      <c r="A1573" s="9">
        <v>425586</v>
      </c>
      <c r="B1573" s="9" t="s">
        <v>5700</v>
      </c>
      <c r="C1573" s="9" t="s">
        <v>313</v>
      </c>
      <c r="D1573" s="9" t="s">
        <v>409</v>
      </c>
      <c r="E1573" s="9" t="s">
        <v>93</v>
      </c>
      <c r="F1573" s="188">
        <v>34335</v>
      </c>
      <c r="G1573" s="9" t="s">
        <v>34</v>
      </c>
      <c r="H1573" s="9" t="s">
        <v>31</v>
      </c>
      <c r="I1573" s="9" t="s">
        <v>157</v>
      </c>
      <c r="J1573" s="9" t="s">
        <v>29</v>
      </c>
      <c r="K1573" s="9">
        <v>2013</v>
      </c>
      <c r="L1573" s="9" t="s">
        <v>63</v>
      </c>
      <c r="Q1573" s="9">
        <v>2000</v>
      </c>
      <c r="W1573" s="9" t="s">
        <v>269</v>
      </c>
    </row>
    <row r="1574" spans="1:23" ht="17.25" customHeight="1" x14ac:dyDescent="0.2">
      <c r="A1574" s="9">
        <v>425833</v>
      </c>
      <c r="B1574" s="9" t="s">
        <v>5701</v>
      </c>
      <c r="C1574" s="9" t="s">
        <v>686</v>
      </c>
      <c r="D1574" s="9" t="s">
        <v>609</v>
      </c>
      <c r="E1574" s="9" t="s">
        <v>93</v>
      </c>
      <c r="F1574" s="188">
        <v>34335</v>
      </c>
      <c r="H1574" s="9" t="s">
        <v>31</v>
      </c>
      <c r="I1574" s="9" t="s">
        <v>157</v>
      </c>
      <c r="J1574" s="9" t="s">
        <v>32</v>
      </c>
      <c r="K1574" s="9">
        <v>2012</v>
      </c>
      <c r="L1574" s="9" t="s">
        <v>89</v>
      </c>
      <c r="Q1574" s="9">
        <v>2000</v>
      </c>
      <c r="W1574" s="9" t="s">
        <v>269</v>
      </c>
    </row>
    <row r="1575" spans="1:23" ht="17.25" customHeight="1" x14ac:dyDescent="0.2">
      <c r="A1575" s="9">
        <v>419230</v>
      </c>
      <c r="B1575" s="9" t="s">
        <v>5702</v>
      </c>
      <c r="C1575" s="9" t="s">
        <v>332</v>
      </c>
      <c r="D1575" s="9" t="s">
        <v>461</v>
      </c>
      <c r="E1575" s="9" t="s">
        <v>93</v>
      </c>
      <c r="F1575" s="188">
        <v>34339</v>
      </c>
      <c r="G1575" s="9" t="s">
        <v>34</v>
      </c>
      <c r="H1575" s="9" t="s">
        <v>31</v>
      </c>
      <c r="I1575" s="9" t="s">
        <v>157</v>
      </c>
      <c r="J1575" s="9" t="s">
        <v>29</v>
      </c>
      <c r="K1575" s="9">
        <v>2012</v>
      </c>
      <c r="L1575" s="9" t="s">
        <v>34</v>
      </c>
      <c r="Q1575" s="9">
        <v>2000</v>
      </c>
      <c r="W1575" s="9" t="s">
        <v>269</v>
      </c>
    </row>
    <row r="1576" spans="1:23" ht="17.25" customHeight="1" x14ac:dyDescent="0.2">
      <c r="A1576" s="9">
        <v>425457</v>
      </c>
      <c r="B1576" s="9" t="s">
        <v>5703</v>
      </c>
      <c r="C1576" s="9" t="s">
        <v>1015</v>
      </c>
      <c r="D1576" s="9" t="s">
        <v>2435</v>
      </c>
      <c r="E1576" s="9" t="s">
        <v>93</v>
      </c>
      <c r="F1576" s="188">
        <v>34344</v>
      </c>
      <c r="G1576" s="9" t="s">
        <v>34</v>
      </c>
      <c r="H1576" s="9" t="s">
        <v>31</v>
      </c>
      <c r="I1576" s="9" t="s">
        <v>157</v>
      </c>
      <c r="J1576" s="9" t="s">
        <v>32</v>
      </c>
      <c r="K1576" s="9">
        <v>2011</v>
      </c>
      <c r="L1576" s="9" t="s">
        <v>34</v>
      </c>
      <c r="Q1576" s="9">
        <v>2000</v>
      </c>
      <c r="W1576" s="9" t="s">
        <v>269</v>
      </c>
    </row>
    <row r="1577" spans="1:23" ht="17.25" customHeight="1" x14ac:dyDescent="0.2">
      <c r="A1577" s="9">
        <v>425685</v>
      </c>
      <c r="B1577" s="9" t="s">
        <v>5704</v>
      </c>
      <c r="C1577" s="9" t="s">
        <v>616</v>
      </c>
      <c r="D1577" s="9" t="s">
        <v>328</v>
      </c>
      <c r="E1577" s="9" t="s">
        <v>93</v>
      </c>
      <c r="F1577" s="188">
        <v>34447</v>
      </c>
      <c r="G1577" s="9" t="s">
        <v>5705</v>
      </c>
      <c r="H1577" s="9" t="s">
        <v>31</v>
      </c>
      <c r="I1577" s="9" t="s">
        <v>157</v>
      </c>
      <c r="J1577" s="9" t="s">
        <v>32</v>
      </c>
      <c r="K1577" s="9">
        <v>2012</v>
      </c>
      <c r="L1577" s="9" t="s">
        <v>86</v>
      </c>
      <c r="Q1577" s="9">
        <v>2000</v>
      </c>
      <c r="W1577" s="9" t="s">
        <v>269</v>
      </c>
    </row>
    <row r="1578" spans="1:23" ht="17.25" customHeight="1" x14ac:dyDescent="0.2">
      <c r="A1578" s="9">
        <v>421032</v>
      </c>
      <c r="B1578" s="9" t="s">
        <v>5706</v>
      </c>
      <c r="C1578" s="9" t="s">
        <v>326</v>
      </c>
      <c r="D1578" s="9" t="s">
        <v>532</v>
      </c>
      <c r="E1578" s="9" t="s">
        <v>93</v>
      </c>
      <c r="F1578" s="188">
        <v>34536</v>
      </c>
      <c r="G1578" s="9" t="s">
        <v>5707</v>
      </c>
      <c r="H1578" s="9" t="s">
        <v>31</v>
      </c>
      <c r="I1578" s="9" t="s">
        <v>157</v>
      </c>
      <c r="K1578" s="9">
        <v>2012</v>
      </c>
      <c r="Q1578" s="9">
        <v>2000</v>
      </c>
      <c r="W1578" s="9" t="s">
        <v>269</v>
      </c>
    </row>
    <row r="1579" spans="1:23" ht="17.25" customHeight="1" x14ac:dyDescent="0.2">
      <c r="A1579" s="9">
        <v>425714</v>
      </c>
      <c r="B1579" s="9" t="s">
        <v>5708</v>
      </c>
      <c r="C1579" s="9" t="s">
        <v>598</v>
      </c>
      <c r="D1579" s="9" t="s">
        <v>597</v>
      </c>
      <c r="E1579" s="9" t="s">
        <v>93</v>
      </c>
      <c r="F1579" s="188">
        <v>34547</v>
      </c>
      <c r="G1579" s="9" t="s">
        <v>5448</v>
      </c>
      <c r="H1579" s="9" t="s">
        <v>31</v>
      </c>
      <c r="I1579" s="9" t="s">
        <v>157</v>
      </c>
      <c r="J1579" s="9" t="s">
        <v>32</v>
      </c>
      <c r="K1579" s="9">
        <v>2013</v>
      </c>
      <c r="L1579" s="9" t="s">
        <v>86</v>
      </c>
      <c r="Q1579" s="9">
        <v>2000</v>
      </c>
      <c r="W1579" s="9" t="s">
        <v>269</v>
      </c>
    </row>
    <row r="1580" spans="1:23" ht="17.25" customHeight="1" x14ac:dyDescent="0.2">
      <c r="A1580" s="9">
        <v>425084</v>
      </c>
      <c r="B1580" s="9" t="s">
        <v>5709</v>
      </c>
      <c r="C1580" s="9" t="s">
        <v>767</v>
      </c>
      <c r="D1580" s="9" t="s">
        <v>376</v>
      </c>
      <c r="E1580" s="9" t="s">
        <v>93</v>
      </c>
      <c r="F1580" s="188">
        <v>34700</v>
      </c>
      <c r="G1580" s="9" t="s">
        <v>34</v>
      </c>
      <c r="H1580" s="9" t="s">
        <v>31</v>
      </c>
      <c r="I1580" s="9" t="s">
        <v>157</v>
      </c>
      <c r="J1580" s="9" t="s">
        <v>29</v>
      </c>
      <c r="K1580" s="9">
        <v>2012</v>
      </c>
      <c r="L1580" s="9" t="s">
        <v>34</v>
      </c>
      <c r="Q1580" s="9">
        <v>2000</v>
      </c>
      <c r="W1580" s="9" t="s">
        <v>269</v>
      </c>
    </row>
    <row r="1581" spans="1:23" ht="17.25" customHeight="1" x14ac:dyDescent="0.2">
      <c r="A1581" s="9">
        <v>426124</v>
      </c>
      <c r="B1581" s="9" t="s">
        <v>5710</v>
      </c>
      <c r="C1581" s="9" t="s">
        <v>922</v>
      </c>
      <c r="D1581" s="9" t="s">
        <v>579</v>
      </c>
      <c r="E1581" s="9" t="s">
        <v>93</v>
      </c>
      <c r="F1581" s="188">
        <v>34700</v>
      </c>
      <c r="H1581" s="9" t="s">
        <v>31</v>
      </c>
      <c r="I1581" s="9" t="s">
        <v>157</v>
      </c>
      <c r="J1581" s="9" t="s">
        <v>32</v>
      </c>
      <c r="K1581" s="9">
        <v>2013</v>
      </c>
      <c r="L1581" s="9" t="s">
        <v>34</v>
      </c>
      <c r="Q1581" s="9">
        <v>2000</v>
      </c>
      <c r="W1581" s="9" t="s">
        <v>269</v>
      </c>
    </row>
    <row r="1582" spans="1:23" ht="17.25" customHeight="1" x14ac:dyDescent="0.2">
      <c r="A1582" s="9">
        <v>417995</v>
      </c>
      <c r="B1582" s="9" t="s">
        <v>5711</v>
      </c>
      <c r="C1582" s="9" t="s">
        <v>598</v>
      </c>
      <c r="D1582" s="9" t="s">
        <v>502</v>
      </c>
      <c r="E1582" s="9" t="s">
        <v>93</v>
      </c>
      <c r="F1582" s="188">
        <v>34879</v>
      </c>
      <c r="G1582" s="9" t="s">
        <v>86</v>
      </c>
      <c r="H1582" s="9" t="s">
        <v>31</v>
      </c>
      <c r="I1582" s="9" t="s">
        <v>157</v>
      </c>
      <c r="J1582" s="9" t="s">
        <v>32</v>
      </c>
      <c r="K1582" s="9">
        <v>2013</v>
      </c>
      <c r="L1582" s="9" t="s">
        <v>86</v>
      </c>
      <c r="Q1582" s="9">
        <v>2000</v>
      </c>
      <c r="W1582" s="9" t="s">
        <v>269</v>
      </c>
    </row>
    <row r="1583" spans="1:23" ht="17.25" customHeight="1" x14ac:dyDescent="0.2">
      <c r="A1583" s="9">
        <v>426925</v>
      </c>
      <c r="B1583" s="9" t="s">
        <v>5712</v>
      </c>
      <c r="C1583" s="9" t="s">
        <v>327</v>
      </c>
      <c r="D1583" s="9" t="s">
        <v>814</v>
      </c>
      <c r="E1583" s="9" t="s">
        <v>93</v>
      </c>
      <c r="F1583" s="188">
        <v>34919</v>
      </c>
      <c r="G1583" s="9" t="s">
        <v>34</v>
      </c>
      <c r="H1583" s="9" t="s">
        <v>31</v>
      </c>
      <c r="I1583" s="9" t="s">
        <v>157</v>
      </c>
      <c r="J1583" s="9" t="s">
        <v>29</v>
      </c>
      <c r="K1583" s="9">
        <v>2013</v>
      </c>
      <c r="L1583" s="9" t="s">
        <v>86</v>
      </c>
      <c r="Q1583" s="9">
        <v>2000</v>
      </c>
      <c r="W1583" s="9" t="s">
        <v>269</v>
      </c>
    </row>
    <row r="1584" spans="1:23" ht="17.25" customHeight="1" x14ac:dyDescent="0.2">
      <c r="A1584" s="9">
        <v>420887</v>
      </c>
      <c r="B1584" s="9" t="s">
        <v>5713</v>
      </c>
      <c r="C1584" s="9" t="s">
        <v>554</v>
      </c>
      <c r="D1584" s="9" t="s">
        <v>597</v>
      </c>
      <c r="E1584" s="9" t="s">
        <v>93</v>
      </c>
      <c r="F1584" s="188">
        <v>35065</v>
      </c>
      <c r="G1584" s="9" t="s">
        <v>34</v>
      </c>
      <c r="H1584" s="9" t="s">
        <v>31</v>
      </c>
      <c r="I1584" s="9" t="s">
        <v>157</v>
      </c>
      <c r="J1584" s="9" t="s">
        <v>32</v>
      </c>
      <c r="K1584" s="9">
        <v>2015</v>
      </c>
      <c r="L1584" s="9" t="s">
        <v>34</v>
      </c>
      <c r="Q1584" s="9">
        <v>2000</v>
      </c>
      <c r="W1584" s="9" t="s">
        <v>269</v>
      </c>
    </row>
    <row r="1585" spans="1:23" ht="17.25" customHeight="1" x14ac:dyDescent="0.2">
      <c r="A1585" s="9">
        <v>423164</v>
      </c>
      <c r="B1585" s="9" t="s">
        <v>5714</v>
      </c>
      <c r="C1585" s="9" t="s">
        <v>557</v>
      </c>
      <c r="D1585" s="9" t="s">
        <v>634</v>
      </c>
      <c r="E1585" s="9" t="s">
        <v>93</v>
      </c>
      <c r="F1585" s="188">
        <v>35065</v>
      </c>
      <c r="G1585" s="9" t="s">
        <v>34</v>
      </c>
      <c r="H1585" s="9" t="s">
        <v>31</v>
      </c>
      <c r="I1585" s="9" t="s">
        <v>157</v>
      </c>
      <c r="Q1585" s="9">
        <v>2000</v>
      </c>
      <c r="W1585" s="9" t="s">
        <v>269</v>
      </c>
    </row>
    <row r="1586" spans="1:23" ht="17.25" customHeight="1" x14ac:dyDescent="0.2">
      <c r="A1586" s="9">
        <v>424549</v>
      </c>
      <c r="B1586" s="9" t="s">
        <v>5715</v>
      </c>
      <c r="C1586" s="9" t="s">
        <v>327</v>
      </c>
      <c r="D1586" s="9" t="s">
        <v>497</v>
      </c>
      <c r="E1586" s="9" t="s">
        <v>93</v>
      </c>
      <c r="F1586" s="188">
        <v>35065</v>
      </c>
      <c r="G1586" s="9" t="s">
        <v>74</v>
      </c>
      <c r="H1586" s="9" t="s">
        <v>31</v>
      </c>
      <c r="I1586" s="9" t="s">
        <v>157</v>
      </c>
      <c r="J1586" s="9" t="s">
        <v>29</v>
      </c>
      <c r="K1586" s="9">
        <v>2014</v>
      </c>
      <c r="L1586" s="9" t="s">
        <v>34</v>
      </c>
      <c r="Q1586" s="9">
        <v>2000</v>
      </c>
      <c r="W1586" s="9" t="s">
        <v>269</v>
      </c>
    </row>
    <row r="1587" spans="1:23" ht="17.25" customHeight="1" x14ac:dyDescent="0.2">
      <c r="A1587" s="9">
        <v>425720</v>
      </c>
      <c r="B1587" s="9" t="s">
        <v>5716</v>
      </c>
      <c r="C1587" s="9" t="s">
        <v>915</v>
      </c>
      <c r="D1587" s="9" t="s">
        <v>440</v>
      </c>
      <c r="E1587" s="9" t="s">
        <v>93</v>
      </c>
      <c r="F1587" s="188">
        <v>35065</v>
      </c>
      <c r="G1587" s="9" t="s">
        <v>80</v>
      </c>
      <c r="H1587" s="9" t="s">
        <v>31</v>
      </c>
      <c r="I1587" s="9" t="s">
        <v>157</v>
      </c>
      <c r="J1587" s="9" t="s">
        <v>29</v>
      </c>
      <c r="K1587" s="9">
        <v>2014</v>
      </c>
      <c r="L1587" s="9" t="s">
        <v>80</v>
      </c>
      <c r="Q1587" s="9">
        <v>2000</v>
      </c>
      <c r="W1587" s="9" t="s">
        <v>269</v>
      </c>
    </row>
    <row r="1588" spans="1:23" ht="17.25" customHeight="1" x14ac:dyDescent="0.2">
      <c r="A1588" s="9">
        <v>426968</v>
      </c>
      <c r="B1588" s="9" t="s">
        <v>5717</v>
      </c>
      <c r="C1588" s="9" t="s">
        <v>540</v>
      </c>
      <c r="D1588" s="9" t="s">
        <v>900</v>
      </c>
      <c r="E1588" s="9" t="s">
        <v>93</v>
      </c>
      <c r="F1588" s="188">
        <v>35065</v>
      </c>
      <c r="G1588" s="9" t="s">
        <v>5718</v>
      </c>
      <c r="H1588" s="9" t="s">
        <v>31</v>
      </c>
      <c r="I1588" s="9" t="s">
        <v>157</v>
      </c>
      <c r="J1588" s="9" t="s">
        <v>29</v>
      </c>
      <c r="K1588" s="9">
        <v>2013</v>
      </c>
      <c r="L1588" s="9" t="s">
        <v>34</v>
      </c>
      <c r="Q1588" s="9">
        <v>2000</v>
      </c>
      <c r="W1588" s="9" t="s">
        <v>269</v>
      </c>
    </row>
    <row r="1589" spans="1:23" ht="17.25" customHeight="1" x14ac:dyDescent="0.2">
      <c r="A1589" s="9">
        <v>419552</v>
      </c>
      <c r="B1589" s="9" t="s">
        <v>5719</v>
      </c>
      <c r="C1589" s="9" t="s">
        <v>266</v>
      </c>
      <c r="D1589" s="9" t="s">
        <v>585</v>
      </c>
      <c r="E1589" s="9" t="s">
        <v>93</v>
      </c>
      <c r="F1589" s="188">
        <v>35149</v>
      </c>
      <c r="G1589" s="9" t="s">
        <v>34</v>
      </c>
      <c r="H1589" s="9" t="s">
        <v>31</v>
      </c>
      <c r="I1589" s="9" t="s">
        <v>157</v>
      </c>
      <c r="J1589" s="9" t="s">
        <v>32</v>
      </c>
      <c r="K1589" s="9">
        <v>2015</v>
      </c>
      <c r="L1589" s="9" t="s">
        <v>34</v>
      </c>
      <c r="Q1589" s="9">
        <v>2000</v>
      </c>
      <c r="W1589" s="9" t="s">
        <v>269</v>
      </c>
    </row>
    <row r="1590" spans="1:23" ht="17.25" customHeight="1" x14ac:dyDescent="0.2">
      <c r="A1590" s="9">
        <v>423638</v>
      </c>
      <c r="B1590" s="9" t="s">
        <v>5720</v>
      </c>
      <c r="C1590" s="9" t="s">
        <v>499</v>
      </c>
      <c r="D1590" s="9" t="s">
        <v>328</v>
      </c>
      <c r="E1590" s="9" t="s">
        <v>93</v>
      </c>
      <c r="F1590" s="188">
        <v>35317</v>
      </c>
      <c r="G1590" s="9" t="s">
        <v>34</v>
      </c>
      <c r="H1590" s="9" t="s">
        <v>31</v>
      </c>
      <c r="I1590" s="9" t="s">
        <v>157</v>
      </c>
      <c r="J1590" s="9" t="s">
        <v>32</v>
      </c>
      <c r="K1590" s="9">
        <v>2014</v>
      </c>
      <c r="L1590" s="9" t="s">
        <v>34</v>
      </c>
      <c r="Q1590" s="9">
        <v>2000</v>
      </c>
      <c r="W1590" s="9" t="s">
        <v>269</v>
      </c>
    </row>
    <row r="1591" spans="1:23" ht="17.25" customHeight="1" x14ac:dyDescent="0.2">
      <c r="A1591" s="9">
        <v>424529</v>
      </c>
      <c r="B1591" s="9" t="s">
        <v>5721</v>
      </c>
      <c r="C1591" s="9" t="s">
        <v>570</v>
      </c>
      <c r="D1591" s="9" t="s">
        <v>995</v>
      </c>
      <c r="E1591" s="9" t="s">
        <v>93</v>
      </c>
      <c r="F1591" s="188">
        <v>35323</v>
      </c>
      <c r="G1591" s="9" t="s">
        <v>4947</v>
      </c>
      <c r="H1591" s="9" t="s">
        <v>31</v>
      </c>
      <c r="I1591" s="9" t="s">
        <v>157</v>
      </c>
      <c r="J1591" s="9" t="s">
        <v>29</v>
      </c>
      <c r="K1591" s="9">
        <v>2014</v>
      </c>
      <c r="L1591" s="9" t="s">
        <v>763</v>
      </c>
      <c r="Q1591" s="9">
        <v>2000</v>
      </c>
      <c r="W1591" s="9" t="s">
        <v>269</v>
      </c>
    </row>
    <row r="1592" spans="1:23" ht="17.25" customHeight="1" x14ac:dyDescent="0.2">
      <c r="A1592" s="9">
        <v>426569</v>
      </c>
      <c r="B1592" s="9" t="s">
        <v>5722</v>
      </c>
      <c r="C1592" s="9" t="s">
        <v>415</v>
      </c>
      <c r="D1592" s="9" t="s">
        <v>544</v>
      </c>
      <c r="E1592" s="9" t="s">
        <v>93</v>
      </c>
      <c r="F1592" s="188">
        <v>35333</v>
      </c>
      <c r="G1592" s="9" t="s">
        <v>34</v>
      </c>
      <c r="H1592" s="9" t="s">
        <v>31</v>
      </c>
      <c r="I1592" s="9" t="s">
        <v>157</v>
      </c>
      <c r="J1592" s="9" t="s">
        <v>29</v>
      </c>
      <c r="K1592" s="9">
        <v>2014</v>
      </c>
      <c r="L1592" s="9" t="s">
        <v>34</v>
      </c>
      <c r="Q1592" s="9">
        <v>2000</v>
      </c>
      <c r="W1592" s="9" t="s">
        <v>269</v>
      </c>
    </row>
    <row r="1593" spans="1:23" ht="17.25" customHeight="1" x14ac:dyDescent="0.2">
      <c r="A1593" s="9">
        <v>427217</v>
      </c>
      <c r="B1593" s="9" t="s">
        <v>5723</v>
      </c>
      <c r="C1593" s="9" t="s">
        <v>5724</v>
      </c>
      <c r="D1593" s="9" t="s">
        <v>296</v>
      </c>
      <c r="E1593" s="9" t="s">
        <v>93</v>
      </c>
      <c r="F1593" s="188">
        <v>35369</v>
      </c>
      <c r="G1593" s="9" t="s">
        <v>86</v>
      </c>
      <c r="H1593" s="9" t="s">
        <v>31</v>
      </c>
      <c r="I1593" s="9" t="s">
        <v>157</v>
      </c>
      <c r="J1593" s="9" t="s">
        <v>32</v>
      </c>
      <c r="K1593" s="9">
        <v>2014</v>
      </c>
      <c r="L1593" s="9" t="s">
        <v>86</v>
      </c>
      <c r="Q1593" s="9">
        <v>2000</v>
      </c>
      <c r="W1593" s="9" t="s">
        <v>269</v>
      </c>
    </row>
    <row r="1594" spans="1:23" ht="17.25" customHeight="1" x14ac:dyDescent="0.2">
      <c r="A1594" s="9">
        <v>426859</v>
      </c>
      <c r="B1594" s="9" t="s">
        <v>5725</v>
      </c>
      <c r="C1594" s="9" t="s">
        <v>776</v>
      </c>
      <c r="D1594" s="9" t="s">
        <v>5726</v>
      </c>
      <c r="E1594" s="9" t="s">
        <v>93</v>
      </c>
      <c r="F1594" s="188">
        <v>35431</v>
      </c>
      <c r="G1594" s="9" t="s">
        <v>74</v>
      </c>
      <c r="H1594" s="9" t="s">
        <v>31</v>
      </c>
      <c r="I1594" s="9" t="s">
        <v>157</v>
      </c>
      <c r="J1594" s="9" t="s">
        <v>29</v>
      </c>
      <c r="K1594" s="9">
        <v>2014</v>
      </c>
      <c r="L1594" s="9" t="s">
        <v>74</v>
      </c>
      <c r="Q1594" s="9">
        <v>2000</v>
      </c>
      <c r="W1594" s="9" t="s">
        <v>269</v>
      </c>
    </row>
    <row r="1595" spans="1:23" ht="17.25" customHeight="1" x14ac:dyDescent="0.2">
      <c r="A1595" s="9">
        <v>426090</v>
      </c>
      <c r="B1595" s="9" t="s">
        <v>5727</v>
      </c>
      <c r="C1595" s="9" t="s">
        <v>970</v>
      </c>
      <c r="D1595" s="9" t="s">
        <v>328</v>
      </c>
      <c r="E1595" s="9" t="s">
        <v>93</v>
      </c>
      <c r="F1595" s="188">
        <v>35479</v>
      </c>
      <c r="G1595" s="9" t="s">
        <v>86</v>
      </c>
      <c r="H1595" s="9" t="s">
        <v>31</v>
      </c>
      <c r="I1595" s="9" t="s">
        <v>157</v>
      </c>
      <c r="J1595" s="9" t="s">
        <v>32</v>
      </c>
      <c r="K1595" s="9">
        <v>2015</v>
      </c>
      <c r="L1595" s="9" t="s">
        <v>86</v>
      </c>
      <c r="Q1595" s="9">
        <v>2000</v>
      </c>
      <c r="W1595" s="9" t="s">
        <v>269</v>
      </c>
    </row>
    <row r="1596" spans="1:23" ht="17.25" customHeight="1" x14ac:dyDescent="0.2">
      <c r="A1596" s="9">
        <v>425508</v>
      </c>
      <c r="B1596" s="9" t="s">
        <v>5728</v>
      </c>
      <c r="C1596" s="9" t="s">
        <v>504</v>
      </c>
      <c r="D1596" s="9" t="s">
        <v>333</v>
      </c>
      <c r="E1596" s="9" t="s">
        <v>93</v>
      </c>
      <c r="F1596" s="188">
        <v>35516</v>
      </c>
      <c r="G1596" s="9" t="s">
        <v>46</v>
      </c>
      <c r="H1596" s="9" t="s">
        <v>31</v>
      </c>
      <c r="I1596" s="9" t="s">
        <v>157</v>
      </c>
      <c r="J1596" s="9" t="s">
        <v>29</v>
      </c>
      <c r="K1596" s="9">
        <v>2015</v>
      </c>
      <c r="L1596" s="9" t="s">
        <v>86</v>
      </c>
      <c r="Q1596" s="9">
        <v>2000</v>
      </c>
      <c r="W1596" s="9" t="s">
        <v>269</v>
      </c>
    </row>
    <row r="1597" spans="1:23" ht="17.25" customHeight="1" x14ac:dyDescent="0.2">
      <c r="A1597" s="9">
        <v>422194</v>
      </c>
      <c r="B1597" s="9" t="s">
        <v>5729</v>
      </c>
      <c r="C1597" s="9" t="s">
        <v>857</v>
      </c>
      <c r="D1597" s="9" t="s">
        <v>272</v>
      </c>
      <c r="E1597" s="9" t="s">
        <v>93</v>
      </c>
      <c r="F1597" s="188">
        <v>35571</v>
      </c>
      <c r="G1597" s="9" t="s">
        <v>34</v>
      </c>
      <c r="H1597" s="9" t="s">
        <v>31</v>
      </c>
      <c r="I1597" s="9" t="s">
        <v>157</v>
      </c>
      <c r="J1597" s="9" t="s">
        <v>29</v>
      </c>
      <c r="K1597" s="9">
        <v>2016</v>
      </c>
      <c r="L1597" s="9" t="s">
        <v>34</v>
      </c>
      <c r="Q1597" s="9">
        <v>2000</v>
      </c>
      <c r="W1597" s="9" t="s">
        <v>269</v>
      </c>
    </row>
    <row r="1598" spans="1:23" ht="17.25" customHeight="1" x14ac:dyDescent="0.2">
      <c r="A1598" s="9">
        <v>425119</v>
      </c>
      <c r="B1598" s="9" t="s">
        <v>5730</v>
      </c>
      <c r="C1598" s="9" t="s">
        <v>730</v>
      </c>
      <c r="D1598" s="9" t="s">
        <v>629</v>
      </c>
      <c r="E1598" s="9" t="s">
        <v>93</v>
      </c>
      <c r="F1598" s="188">
        <v>35582</v>
      </c>
      <c r="G1598" s="9" t="s">
        <v>446</v>
      </c>
      <c r="H1598" s="9" t="s">
        <v>31</v>
      </c>
      <c r="I1598" s="9" t="s">
        <v>157</v>
      </c>
      <c r="J1598" s="9" t="s">
        <v>29</v>
      </c>
      <c r="K1598" s="9">
        <v>2016</v>
      </c>
      <c r="L1598" s="9" t="s">
        <v>381</v>
      </c>
      <c r="Q1598" s="9">
        <v>2000</v>
      </c>
      <c r="W1598" s="9" t="s">
        <v>269</v>
      </c>
    </row>
    <row r="1599" spans="1:23" ht="17.25" customHeight="1" x14ac:dyDescent="0.2">
      <c r="A1599" s="9">
        <v>421743</v>
      </c>
      <c r="B1599" s="9" t="s">
        <v>5731</v>
      </c>
      <c r="C1599" s="9" t="s">
        <v>278</v>
      </c>
      <c r="D1599" s="9" t="s">
        <v>271</v>
      </c>
      <c r="E1599" s="9" t="s">
        <v>93</v>
      </c>
      <c r="F1599" s="188">
        <v>35618</v>
      </c>
      <c r="G1599" s="9" t="s">
        <v>34</v>
      </c>
      <c r="H1599" s="9" t="s">
        <v>31</v>
      </c>
      <c r="I1599" s="9" t="s">
        <v>157</v>
      </c>
      <c r="J1599" s="9" t="s">
        <v>32</v>
      </c>
      <c r="K1599" s="9">
        <v>2016</v>
      </c>
      <c r="L1599" s="9" t="s">
        <v>34</v>
      </c>
      <c r="Q1599" s="9">
        <v>2000</v>
      </c>
      <c r="W1599" s="9" t="s">
        <v>269</v>
      </c>
    </row>
    <row r="1600" spans="1:23" ht="17.25" customHeight="1" x14ac:dyDescent="0.2">
      <c r="A1600" s="9">
        <v>420668</v>
      </c>
      <c r="B1600" s="9" t="s">
        <v>5732</v>
      </c>
      <c r="C1600" s="9" t="s">
        <v>270</v>
      </c>
      <c r="D1600" s="9" t="s">
        <v>850</v>
      </c>
      <c r="E1600" s="9" t="s">
        <v>93</v>
      </c>
      <c r="F1600" s="188">
        <v>35643</v>
      </c>
      <c r="G1600" s="9" t="s">
        <v>712</v>
      </c>
      <c r="H1600" s="9" t="s">
        <v>31</v>
      </c>
      <c r="I1600" s="9" t="s">
        <v>157</v>
      </c>
      <c r="J1600" s="9" t="s">
        <v>32</v>
      </c>
      <c r="K1600" s="9">
        <v>2016</v>
      </c>
      <c r="L1600" s="9" t="s">
        <v>83</v>
      </c>
      <c r="Q1600" s="9">
        <v>2000</v>
      </c>
      <c r="W1600" s="9" t="s">
        <v>269</v>
      </c>
    </row>
    <row r="1601" spans="1:23" ht="17.25" customHeight="1" x14ac:dyDescent="0.2">
      <c r="A1601" s="9">
        <v>425525</v>
      </c>
      <c r="B1601" s="9" t="s">
        <v>5733</v>
      </c>
      <c r="C1601" s="9" t="s">
        <v>5734</v>
      </c>
      <c r="D1601" s="9" t="s">
        <v>516</v>
      </c>
      <c r="E1601" s="9" t="s">
        <v>93</v>
      </c>
      <c r="F1601" s="188">
        <v>35850</v>
      </c>
      <c r="G1601" s="9" t="s">
        <v>34</v>
      </c>
      <c r="H1601" s="9" t="s">
        <v>31</v>
      </c>
      <c r="I1601" s="9" t="s">
        <v>157</v>
      </c>
      <c r="J1601" s="9" t="s">
        <v>32</v>
      </c>
      <c r="K1601" s="9">
        <v>2016</v>
      </c>
      <c r="L1601" s="9" t="s">
        <v>89</v>
      </c>
      <c r="Q1601" s="9">
        <v>2000</v>
      </c>
      <c r="W1601" s="9" t="s">
        <v>269</v>
      </c>
    </row>
    <row r="1602" spans="1:23" ht="17.25" customHeight="1" x14ac:dyDescent="0.2">
      <c r="A1602" s="9">
        <v>426558</v>
      </c>
      <c r="B1602" s="9" t="s">
        <v>5735</v>
      </c>
      <c r="C1602" s="9" t="s">
        <v>439</v>
      </c>
      <c r="D1602" s="9" t="s">
        <v>5736</v>
      </c>
      <c r="E1602" s="9" t="s">
        <v>93</v>
      </c>
      <c r="F1602" s="188">
        <v>35888</v>
      </c>
      <c r="G1602" s="9" t="s">
        <v>1691</v>
      </c>
      <c r="H1602" s="9" t="s">
        <v>31</v>
      </c>
      <c r="I1602" s="9" t="s">
        <v>157</v>
      </c>
      <c r="J1602" s="9" t="s">
        <v>29</v>
      </c>
      <c r="K1602" s="9">
        <v>2016</v>
      </c>
      <c r="L1602" s="9" t="s">
        <v>46</v>
      </c>
      <c r="Q1602" s="9">
        <v>2000</v>
      </c>
      <c r="W1602" s="9" t="s">
        <v>269</v>
      </c>
    </row>
    <row r="1603" spans="1:23" ht="17.25" customHeight="1" x14ac:dyDescent="0.2">
      <c r="A1603" s="9">
        <v>423546</v>
      </c>
      <c r="B1603" s="9" t="s">
        <v>5737</v>
      </c>
      <c r="C1603" s="9" t="s">
        <v>5738</v>
      </c>
      <c r="D1603" s="9" t="s">
        <v>328</v>
      </c>
      <c r="E1603" s="9" t="s">
        <v>93</v>
      </c>
      <c r="F1603" s="188">
        <v>35916</v>
      </c>
      <c r="G1603" s="9" t="s">
        <v>34</v>
      </c>
      <c r="H1603" s="9" t="s">
        <v>31</v>
      </c>
      <c r="I1603" s="9" t="s">
        <v>157</v>
      </c>
      <c r="J1603" s="9" t="s">
        <v>29</v>
      </c>
      <c r="K1603" s="9">
        <v>2016</v>
      </c>
      <c r="L1603" s="9" t="s">
        <v>46</v>
      </c>
      <c r="Q1603" s="9">
        <v>2000</v>
      </c>
      <c r="W1603" s="9" t="s">
        <v>269</v>
      </c>
    </row>
    <row r="1604" spans="1:23" ht="17.25" customHeight="1" x14ac:dyDescent="0.2">
      <c r="A1604" s="9">
        <v>423932</v>
      </c>
      <c r="B1604" s="9" t="s">
        <v>5739</v>
      </c>
      <c r="C1604" s="9" t="s">
        <v>736</v>
      </c>
      <c r="D1604" s="9" t="s">
        <v>747</v>
      </c>
      <c r="E1604" s="9" t="s">
        <v>93</v>
      </c>
      <c r="F1604" s="188">
        <v>36161</v>
      </c>
      <c r="G1604" s="9" t="s">
        <v>34</v>
      </c>
      <c r="H1604" s="9" t="s">
        <v>31</v>
      </c>
      <c r="I1604" s="9" t="s">
        <v>157</v>
      </c>
      <c r="J1604" s="9" t="s">
        <v>29</v>
      </c>
      <c r="K1604" s="9">
        <v>2016</v>
      </c>
      <c r="L1604" s="9" t="s">
        <v>34</v>
      </c>
      <c r="Q1604" s="9">
        <v>2000</v>
      </c>
      <c r="W1604" s="9" t="s">
        <v>269</v>
      </c>
    </row>
    <row r="1605" spans="1:23" ht="17.25" customHeight="1" x14ac:dyDescent="0.2">
      <c r="A1605" s="9">
        <v>425540</v>
      </c>
      <c r="B1605" s="9" t="s">
        <v>5740</v>
      </c>
      <c r="C1605" s="9" t="s">
        <v>767</v>
      </c>
      <c r="D1605" s="9" t="s">
        <v>412</v>
      </c>
      <c r="E1605" s="9" t="s">
        <v>93</v>
      </c>
      <c r="F1605" s="188">
        <v>36161</v>
      </c>
      <c r="G1605" s="9" t="s">
        <v>34</v>
      </c>
      <c r="H1605" s="9" t="s">
        <v>31</v>
      </c>
      <c r="I1605" s="9" t="s">
        <v>157</v>
      </c>
      <c r="J1605" s="9" t="s">
        <v>32</v>
      </c>
      <c r="K1605" s="9">
        <v>2016</v>
      </c>
      <c r="L1605" s="9" t="s">
        <v>34</v>
      </c>
      <c r="Q1605" s="9">
        <v>2000</v>
      </c>
      <c r="W1605" s="9" t="s">
        <v>269</v>
      </c>
    </row>
    <row r="1606" spans="1:23" ht="17.25" customHeight="1" x14ac:dyDescent="0.2">
      <c r="A1606" s="9">
        <v>420957</v>
      </c>
      <c r="B1606" s="9" t="s">
        <v>5741</v>
      </c>
      <c r="C1606" s="9" t="s">
        <v>332</v>
      </c>
      <c r="D1606" s="9" t="s">
        <v>297</v>
      </c>
      <c r="E1606" s="9" t="s">
        <v>93</v>
      </c>
      <c r="F1606" s="188">
        <v>36175</v>
      </c>
      <c r="G1606" s="9" t="s">
        <v>659</v>
      </c>
      <c r="H1606" s="9" t="s">
        <v>31</v>
      </c>
      <c r="I1606" s="9" t="s">
        <v>157</v>
      </c>
      <c r="J1606" s="9" t="s">
        <v>32</v>
      </c>
      <c r="K1606" s="9">
        <v>2016</v>
      </c>
      <c r="L1606" s="9" t="s">
        <v>46</v>
      </c>
      <c r="Q1606" s="9">
        <v>2000</v>
      </c>
      <c r="W1606" s="9" t="s">
        <v>269</v>
      </c>
    </row>
    <row r="1607" spans="1:23" ht="17.25" customHeight="1" x14ac:dyDescent="0.2">
      <c r="A1607" s="9">
        <v>427109</v>
      </c>
      <c r="B1607" s="9" t="s">
        <v>5742</v>
      </c>
      <c r="C1607" s="9" t="s">
        <v>5743</v>
      </c>
      <c r="D1607" s="9" t="s">
        <v>5744</v>
      </c>
      <c r="E1607" s="9" t="s">
        <v>93</v>
      </c>
      <c r="F1607" s="188">
        <v>36222</v>
      </c>
      <c r="G1607" s="9" t="s">
        <v>5745</v>
      </c>
      <c r="H1607" s="9" t="s">
        <v>31</v>
      </c>
      <c r="I1607" s="9" t="s">
        <v>157</v>
      </c>
      <c r="J1607" s="9" t="s">
        <v>29</v>
      </c>
      <c r="K1607" s="9">
        <v>2017</v>
      </c>
      <c r="L1607" s="9" t="s">
        <v>34</v>
      </c>
      <c r="Q1607" s="9">
        <v>2000</v>
      </c>
      <c r="W1607" s="9" t="s">
        <v>269</v>
      </c>
    </row>
    <row r="1608" spans="1:23" ht="17.25" customHeight="1" x14ac:dyDescent="0.2">
      <c r="A1608" s="9">
        <v>424045</v>
      </c>
      <c r="B1608" s="9" t="s">
        <v>5746</v>
      </c>
      <c r="C1608" s="9" t="s">
        <v>4846</v>
      </c>
      <c r="D1608" s="9" t="s">
        <v>5747</v>
      </c>
      <c r="E1608" s="9" t="s">
        <v>93</v>
      </c>
      <c r="F1608" s="188">
        <v>36526</v>
      </c>
      <c r="G1608" s="9" t="s">
        <v>34</v>
      </c>
      <c r="H1608" s="9" t="s">
        <v>31</v>
      </c>
      <c r="I1608" s="9" t="s">
        <v>157</v>
      </c>
      <c r="J1608" s="9" t="s">
        <v>32</v>
      </c>
      <c r="K1608" s="9">
        <v>2017</v>
      </c>
      <c r="L1608" s="9" t="s">
        <v>34</v>
      </c>
      <c r="Q1608" s="9">
        <v>2000</v>
      </c>
      <c r="W1608" s="9" t="s">
        <v>269</v>
      </c>
    </row>
    <row r="1609" spans="1:23" ht="17.25" customHeight="1" x14ac:dyDescent="0.2">
      <c r="A1609" s="9">
        <v>423181</v>
      </c>
      <c r="B1609" s="9" t="s">
        <v>5748</v>
      </c>
      <c r="C1609" s="9" t="s">
        <v>327</v>
      </c>
      <c r="D1609" s="9" t="s">
        <v>501</v>
      </c>
      <c r="E1609" s="9" t="s">
        <v>93</v>
      </c>
      <c r="F1609" s="188">
        <v>36587</v>
      </c>
      <c r="G1609" s="9" t="s">
        <v>301</v>
      </c>
      <c r="H1609" s="9" t="s">
        <v>31</v>
      </c>
      <c r="I1609" s="9" t="s">
        <v>157</v>
      </c>
      <c r="J1609" s="9" t="s">
        <v>32</v>
      </c>
      <c r="K1609" s="9">
        <v>2017</v>
      </c>
      <c r="L1609" s="9" t="s">
        <v>46</v>
      </c>
      <c r="Q1609" s="9">
        <v>2000</v>
      </c>
      <c r="W1609" s="9" t="s">
        <v>269</v>
      </c>
    </row>
    <row r="1610" spans="1:23" ht="17.25" customHeight="1" x14ac:dyDescent="0.2">
      <c r="A1610" s="9">
        <v>427386</v>
      </c>
      <c r="B1610" s="9" t="s">
        <v>5749</v>
      </c>
      <c r="C1610" s="9" t="s">
        <v>270</v>
      </c>
      <c r="D1610" s="9" t="s">
        <v>516</v>
      </c>
      <c r="E1610" s="9" t="s">
        <v>93</v>
      </c>
      <c r="F1610" s="188">
        <v>36617</v>
      </c>
      <c r="G1610" s="9" t="s">
        <v>34</v>
      </c>
      <c r="H1610" s="9" t="s">
        <v>31</v>
      </c>
      <c r="I1610" s="9" t="s">
        <v>157</v>
      </c>
      <c r="J1610" s="9" t="s">
        <v>29</v>
      </c>
      <c r="K1610" s="9">
        <v>2017</v>
      </c>
      <c r="L1610" s="9" t="s">
        <v>34</v>
      </c>
      <c r="Q1610" s="9">
        <v>2000</v>
      </c>
      <c r="W1610" s="9" t="s">
        <v>269</v>
      </c>
    </row>
    <row r="1611" spans="1:23" ht="17.25" customHeight="1" x14ac:dyDescent="0.2">
      <c r="A1611" s="9">
        <v>427411</v>
      </c>
      <c r="B1611" s="9" t="s">
        <v>5750</v>
      </c>
      <c r="C1611" s="9" t="s">
        <v>303</v>
      </c>
      <c r="D1611" s="9" t="s">
        <v>637</v>
      </c>
      <c r="E1611" s="9" t="s">
        <v>93</v>
      </c>
      <c r="F1611" s="188">
        <v>36892</v>
      </c>
      <c r="G1611" s="9" t="s">
        <v>34</v>
      </c>
      <c r="H1611" s="9" t="s">
        <v>31</v>
      </c>
      <c r="I1611" s="9" t="s">
        <v>157</v>
      </c>
      <c r="J1611" s="9" t="s">
        <v>32</v>
      </c>
      <c r="K1611" s="9">
        <v>2018</v>
      </c>
      <c r="L1611" s="9" t="s">
        <v>34</v>
      </c>
      <c r="Q1611" s="9">
        <v>2000</v>
      </c>
      <c r="W1611" s="9" t="s">
        <v>269</v>
      </c>
    </row>
    <row r="1612" spans="1:23" ht="17.25" customHeight="1" x14ac:dyDescent="0.2">
      <c r="A1612" s="9">
        <v>427696</v>
      </c>
      <c r="B1612" s="9" t="s">
        <v>5751</v>
      </c>
      <c r="C1612" s="9" t="s">
        <v>285</v>
      </c>
      <c r="D1612" s="9" t="s">
        <v>275</v>
      </c>
      <c r="E1612" s="9" t="s">
        <v>93</v>
      </c>
      <c r="F1612" s="188">
        <v>36923</v>
      </c>
      <c r="G1612" s="9" t="s">
        <v>34</v>
      </c>
      <c r="H1612" s="9" t="s">
        <v>31</v>
      </c>
      <c r="I1612" s="9" t="s">
        <v>157</v>
      </c>
      <c r="J1612" s="9" t="s">
        <v>29</v>
      </c>
      <c r="K1612" s="9">
        <v>2018</v>
      </c>
      <c r="L1612" s="9" t="s">
        <v>34</v>
      </c>
      <c r="Q1612" s="9">
        <v>2000</v>
      </c>
      <c r="W1612" s="9" t="s">
        <v>269</v>
      </c>
    </row>
    <row r="1613" spans="1:23" ht="17.25" customHeight="1" x14ac:dyDescent="0.2">
      <c r="A1613" s="9">
        <v>426590</v>
      </c>
      <c r="B1613" s="9" t="s">
        <v>5752</v>
      </c>
      <c r="C1613" s="9" t="s">
        <v>669</v>
      </c>
      <c r="D1613" s="9" t="s">
        <v>337</v>
      </c>
      <c r="E1613" s="9" t="s">
        <v>93</v>
      </c>
      <c r="F1613" s="188">
        <v>35080</v>
      </c>
      <c r="G1613" s="9" t="s">
        <v>1062</v>
      </c>
      <c r="H1613" s="9" t="s">
        <v>31</v>
      </c>
      <c r="I1613" s="9" t="s">
        <v>157</v>
      </c>
      <c r="J1613" s="9" t="s">
        <v>29</v>
      </c>
      <c r="K1613" s="9">
        <v>2016</v>
      </c>
      <c r="L1613" s="9" t="s">
        <v>34</v>
      </c>
      <c r="Q1613" s="9">
        <v>2000</v>
      </c>
      <c r="W1613" s="9" t="s">
        <v>269</v>
      </c>
    </row>
    <row r="1614" spans="1:23" ht="17.25" customHeight="1" x14ac:dyDescent="0.2">
      <c r="A1614" s="9">
        <v>426516</v>
      </c>
      <c r="B1614" s="9" t="s">
        <v>5753</v>
      </c>
      <c r="C1614" s="9" t="s">
        <v>270</v>
      </c>
      <c r="D1614" s="9" t="s">
        <v>5754</v>
      </c>
      <c r="E1614" s="9" t="s">
        <v>93</v>
      </c>
      <c r="F1614" s="188">
        <v>36330</v>
      </c>
      <c r="G1614" s="9" t="s">
        <v>5755</v>
      </c>
      <c r="H1614" s="9" t="s">
        <v>31</v>
      </c>
      <c r="I1614" s="9" t="s">
        <v>157</v>
      </c>
      <c r="J1614" s="9" t="s">
        <v>32</v>
      </c>
      <c r="K1614" s="9">
        <v>2017</v>
      </c>
      <c r="L1614" s="9" t="s">
        <v>46</v>
      </c>
      <c r="Q1614" s="9">
        <v>2000</v>
      </c>
      <c r="W1614" s="9" t="s">
        <v>269</v>
      </c>
    </row>
    <row r="1615" spans="1:23" ht="17.25" customHeight="1" x14ac:dyDescent="0.2">
      <c r="A1615" s="9">
        <v>426549</v>
      </c>
      <c r="B1615" s="9" t="s">
        <v>5756</v>
      </c>
      <c r="C1615" s="9" t="s">
        <v>572</v>
      </c>
      <c r="D1615" s="9" t="s">
        <v>288</v>
      </c>
      <c r="E1615" s="9" t="s">
        <v>93</v>
      </c>
      <c r="F1615" s="188">
        <v>35905</v>
      </c>
      <c r="G1615" s="9" t="s">
        <v>338</v>
      </c>
      <c r="H1615" s="9" t="s">
        <v>31</v>
      </c>
      <c r="I1615" s="9" t="s">
        <v>157</v>
      </c>
      <c r="J1615" s="9" t="s">
        <v>32</v>
      </c>
      <c r="K1615" s="9">
        <v>2016</v>
      </c>
      <c r="L1615" s="9" t="s">
        <v>46</v>
      </c>
      <c r="Q1615" s="9">
        <v>2000</v>
      </c>
      <c r="W1615" s="9" t="s">
        <v>269</v>
      </c>
    </row>
    <row r="1616" spans="1:23" ht="17.25" customHeight="1" x14ac:dyDescent="0.2">
      <c r="A1616" s="9">
        <v>427458</v>
      </c>
      <c r="B1616" s="9" t="s">
        <v>5757</v>
      </c>
      <c r="C1616" s="9" t="s">
        <v>526</v>
      </c>
      <c r="D1616" s="9" t="s">
        <v>368</v>
      </c>
      <c r="E1616" s="9" t="s">
        <v>93</v>
      </c>
      <c r="F1616" s="188">
        <v>36758</v>
      </c>
      <c r="G1616" s="9" t="s">
        <v>34</v>
      </c>
      <c r="H1616" s="9" t="s">
        <v>44</v>
      </c>
      <c r="I1616" s="9" t="s">
        <v>157</v>
      </c>
      <c r="J1616" s="9" t="s">
        <v>29</v>
      </c>
      <c r="K1616" s="9">
        <v>2005</v>
      </c>
      <c r="L1616" s="9" t="s">
        <v>46</v>
      </c>
      <c r="Q1616" s="9">
        <v>2000</v>
      </c>
      <c r="W1616" s="9" t="s">
        <v>269</v>
      </c>
    </row>
    <row r="1617" spans="1:23" ht="17.25" customHeight="1" x14ac:dyDescent="0.2">
      <c r="A1617" s="9">
        <v>427429</v>
      </c>
      <c r="B1617" s="9" t="s">
        <v>5758</v>
      </c>
      <c r="C1617" s="9" t="s">
        <v>611</v>
      </c>
      <c r="D1617" s="9" t="s">
        <v>463</v>
      </c>
      <c r="E1617" s="9" t="s">
        <v>93</v>
      </c>
      <c r="F1617" s="188" t="s">
        <v>5759</v>
      </c>
      <c r="G1617" s="9" t="s">
        <v>34</v>
      </c>
      <c r="H1617" s="9" t="s">
        <v>31</v>
      </c>
      <c r="I1617" s="9" t="s">
        <v>157</v>
      </c>
      <c r="J1617" s="9" t="s">
        <v>29</v>
      </c>
      <c r="K1617" s="9">
        <v>2015</v>
      </c>
      <c r="L1617" s="9" t="s">
        <v>46</v>
      </c>
      <c r="Q1617" s="9">
        <v>2000</v>
      </c>
      <c r="W1617" s="9" t="s">
        <v>269</v>
      </c>
    </row>
    <row r="1618" spans="1:23" ht="17.25" customHeight="1" x14ac:dyDescent="0.2">
      <c r="A1618" s="9">
        <v>424537</v>
      </c>
      <c r="B1618" s="9" t="s">
        <v>845</v>
      </c>
      <c r="C1618" s="9" t="s">
        <v>270</v>
      </c>
      <c r="D1618" s="9" t="s">
        <v>805</v>
      </c>
      <c r="E1618" s="9" t="s">
        <v>92</v>
      </c>
      <c r="F1618" s="188">
        <v>30075</v>
      </c>
      <c r="G1618" s="9" t="s">
        <v>5760</v>
      </c>
      <c r="H1618" s="9" t="s">
        <v>31</v>
      </c>
      <c r="I1618" s="9" t="s">
        <v>157</v>
      </c>
      <c r="J1618" s="9" t="s">
        <v>32</v>
      </c>
      <c r="K1618" s="9">
        <v>2000</v>
      </c>
      <c r="L1618" s="9" t="s">
        <v>63</v>
      </c>
      <c r="Q1618" s="9">
        <v>2000</v>
      </c>
      <c r="W1618" s="9" t="s">
        <v>269</v>
      </c>
    </row>
    <row r="1619" spans="1:23" ht="17.25" customHeight="1" x14ac:dyDescent="0.2">
      <c r="A1619" s="9">
        <v>416558</v>
      </c>
      <c r="B1619" s="9" t="s">
        <v>5761</v>
      </c>
      <c r="C1619" s="9" t="s">
        <v>317</v>
      </c>
      <c r="D1619" s="9" t="s">
        <v>5762</v>
      </c>
      <c r="E1619" s="9" t="s">
        <v>92</v>
      </c>
      <c r="F1619" s="188">
        <v>30946</v>
      </c>
      <c r="G1619" s="9" t="s">
        <v>480</v>
      </c>
      <c r="H1619" s="9" t="s">
        <v>31</v>
      </c>
      <c r="I1619" s="9" t="s">
        <v>157</v>
      </c>
      <c r="J1619" s="9" t="s">
        <v>29</v>
      </c>
      <c r="K1619" s="9">
        <v>2002</v>
      </c>
      <c r="L1619" s="9" t="s">
        <v>34</v>
      </c>
      <c r="Q1619" s="9">
        <v>2000</v>
      </c>
      <c r="W1619" s="9" t="s">
        <v>269</v>
      </c>
    </row>
    <row r="1620" spans="1:23" ht="17.25" customHeight="1" x14ac:dyDescent="0.2">
      <c r="A1620" s="9">
        <v>426657</v>
      </c>
      <c r="B1620" s="9" t="s">
        <v>5763</v>
      </c>
      <c r="C1620" s="9" t="s">
        <v>430</v>
      </c>
      <c r="D1620" s="9" t="s">
        <v>590</v>
      </c>
      <c r="E1620" s="9" t="s">
        <v>92</v>
      </c>
      <c r="F1620" s="188">
        <v>31048</v>
      </c>
      <c r="G1620" s="9" t="s">
        <v>5764</v>
      </c>
      <c r="H1620" s="9" t="s">
        <v>31</v>
      </c>
      <c r="I1620" s="9" t="s">
        <v>157</v>
      </c>
      <c r="J1620" s="9" t="s">
        <v>32</v>
      </c>
      <c r="K1620" s="9" t="s">
        <v>5765</v>
      </c>
      <c r="L1620" s="9" t="s">
        <v>56</v>
      </c>
      <c r="Q1620" s="9">
        <v>2000</v>
      </c>
      <c r="W1620" s="9" t="s">
        <v>269</v>
      </c>
    </row>
    <row r="1621" spans="1:23" ht="17.25" customHeight="1" x14ac:dyDescent="0.2">
      <c r="A1621" s="9">
        <v>414796</v>
      </c>
      <c r="B1621" s="9" t="s">
        <v>5766</v>
      </c>
      <c r="C1621" s="9" t="s">
        <v>285</v>
      </c>
      <c r="D1621" s="9" t="s">
        <v>5767</v>
      </c>
      <c r="E1621" s="9" t="s">
        <v>92</v>
      </c>
      <c r="F1621" s="188">
        <v>31279</v>
      </c>
      <c r="G1621" s="9" t="s">
        <v>34</v>
      </c>
      <c r="H1621" s="9" t="s">
        <v>31</v>
      </c>
      <c r="I1621" s="9" t="s">
        <v>157</v>
      </c>
      <c r="Q1621" s="9">
        <v>2000</v>
      </c>
      <c r="W1621" s="9" t="s">
        <v>269</v>
      </c>
    </row>
    <row r="1622" spans="1:23" ht="17.25" customHeight="1" x14ac:dyDescent="0.2">
      <c r="A1622" s="9">
        <v>409168</v>
      </c>
      <c r="B1622" s="9" t="s">
        <v>5768</v>
      </c>
      <c r="C1622" s="9" t="s">
        <v>429</v>
      </c>
      <c r="D1622" s="9" t="s">
        <v>5769</v>
      </c>
      <c r="E1622" s="9" t="s">
        <v>92</v>
      </c>
      <c r="F1622" s="188">
        <v>31871</v>
      </c>
      <c r="G1622" s="9" t="s">
        <v>34</v>
      </c>
      <c r="H1622" s="9" t="s">
        <v>31</v>
      </c>
      <c r="I1622" s="9" t="s">
        <v>157</v>
      </c>
      <c r="Q1622" s="9">
        <v>2000</v>
      </c>
      <c r="W1622" s="9" t="s">
        <v>269</v>
      </c>
    </row>
    <row r="1623" spans="1:23" ht="17.25" customHeight="1" x14ac:dyDescent="0.2">
      <c r="A1623" s="9">
        <v>426601</v>
      </c>
      <c r="B1623" s="9" t="s">
        <v>5770</v>
      </c>
      <c r="C1623" s="9" t="s">
        <v>576</v>
      </c>
      <c r="D1623" s="9" t="s">
        <v>329</v>
      </c>
      <c r="E1623" s="9" t="s">
        <v>92</v>
      </c>
      <c r="F1623" s="188">
        <v>32143</v>
      </c>
      <c r="G1623" s="9" t="s">
        <v>34</v>
      </c>
      <c r="H1623" s="9" t="s">
        <v>35</v>
      </c>
      <c r="I1623" s="9" t="s">
        <v>157</v>
      </c>
      <c r="J1623" s="9" t="s">
        <v>29</v>
      </c>
      <c r="K1623" s="9">
        <v>2006</v>
      </c>
      <c r="L1623" s="9" t="s">
        <v>34</v>
      </c>
      <c r="Q1623" s="9">
        <v>2000</v>
      </c>
      <c r="W1623" s="9" t="s">
        <v>269</v>
      </c>
    </row>
    <row r="1624" spans="1:23" ht="17.25" customHeight="1" x14ac:dyDescent="0.2">
      <c r="A1624" s="9">
        <v>425172</v>
      </c>
      <c r="B1624" s="9" t="s">
        <v>5771</v>
      </c>
      <c r="C1624" s="9" t="s">
        <v>399</v>
      </c>
      <c r="D1624" s="9" t="s">
        <v>5772</v>
      </c>
      <c r="E1624" s="9" t="s">
        <v>92</v>
      </c>
      <c r="F1624" s="188">
        <v>32509</v>
      </c>
      <c r="G1624" s="9" t="s">
        <v>86</v>
      </c>
      <c r="H1624" s="9" t="s">
        <v>31</v>
      </c>
      <c r="I1624" s="9" t="s">
        <v>157</v>
      </c>
      <c r="J1624" s="9" t="s">
        <v>32</v>
      </c>
      <c r="K1624" s="9">
        <v>2006</v>
      </c>
      <c r="L1624" s="9" t="s">
        <v>86</v>
      </c>
      <c r="Q1624" s="9">
        <v>2000</v>
      </c>
      <c r="W1624" s="9" t="s">
        <v>269</v>
      </c>
    </row>
    <row r="1625" spans="1:23" ht="17.25" customHeight="1" x14ac:dyDescent="0.2">
      <c r="A1625" s="9">
        <v>425066</v>
      </c>
      <c r="B1625" s="9" t="s">
        <v>5773</v>
      </c>
      <c r="C1625" s="9" t="s">
        <v>795</v>
      </c>
      <c r="D1625" s="9" t="s">
        <v>571</v>
      </c>
      <c r="E1625" s="9" t="s">
        <v>92</v>
      </c>
      <c r="F1625" s="188">
        <v>32641</v>
      </c>
      <c r="G1625" s="9" t="s">
        <v>301</v>
      </c>
      <c r="H1625" s="9" t="s">
        <v>31</v>
      </c>
      <c r="I1625" s="9" t="s">
        <v>157</v>
      </c>
      <c r="K1625" s="9">
        <v>2009</v>
      </c>
      <c r="L1625" s="9" t="s">
        <v>34</v>
      </c>
      <c r="Q1625" s="9">
        <v>2000</v>
      </c>
      <c r="W1625" s="9" t="s">
        <v>269</v>
      </c>
    </row>
    <row r="1626" spans="1:23" ht="17.25" customHeight="1" x14ac:dyDescent="0.2">
      <c r="A1626" s="9">
        <v>426429</v>
      </c>
      <c r="B1626" s="9" t="s">
        <v>5774</v>
      </c>
      <c r="C1626" s="9" t="s">
        <v>387</v>
      </c>
      <c r="D1626" s="9" t="s">
        <v>794</v>
      </c>
      <c r="E1626" s="9" t="s">
        <v>92</v>
      </c>
      <c r="F1626" s="188">
        <v>33239</v>
      </c>
      <c r="G1626" s="9" t="s">
        <v>34</v>
      </c>
      <c r="H1626" s="9" t="s">
        <v>31</v>
      </c>
      <c r="I1626" s="9" t="s">
        <v>157</v>
      </c>
      <c r="J1626" s="9" t="s">
        <v>29</v>
      </c>
      <c r="K1626" s="9">
        <v>2010</v>
      </c>
      <c r="L1626" s="9" t="s">
        <v>46</v>
      </c>
      <c r="Q1626" s="9">
        <v>2000</v>
      </c>
      <c r="W1626" s="9" t="s">
        <v>269</v>
      </c>
    </row>
    <row r="1627" spans="1:23" ht="17.25" customHeight="1" x14ac:dyDescent="0.2">
      <c r="A1627" s="9">
        <v>418788</v>
      </c>
      <c r="B1627" s="9" t="s">
        <v>5775</v>
      </c>
      <c r="C1627" s="9" t="s">
        <v>302</v>
      </c>
      <c r="D1627" s="9" t="s">
        <v>488</v>
      </c>
      <c r="E1627" s="9" t="s">
        <v>92</v>
      </c>
      <c r="F1627" s="188">
        <v>34700</v>
      </c>
      <c r="G1627" s="9" t="s">
        <v>34</v>
      </c>
      <c r="H1627" s="9" t="s">
        <v>31</v>
      </c>
      <c r="I1627" s="9" t="s">
        <v>157</v>
      </c>
      <c r="J1627" s="9" t="s">
        <v>32</v>
      </c>
      <c r="K1627" s="9">
        <v>2014</v>
      </c>
      <c r="L1627" s="9" t="s">
        <v>34</v>
      </c>
      <c r="Q1627" s="9">
        <v>2000</v>
      </c>
      <c r="W1627" s="9" t="s">
        <v>269</v>
      </c>
    </row>
    <row r="1628" spans="1:23" ht="17.25" customHeight="1" x14ac:dyDescent="0.2">
      <c r="A1628" s="9">
        <v>424905</v>
      </c>
      <c r="B1628" s="9" t="s">
        <v>5776</v>
      </c>
      <c r="C1628" s="9" t="s">
        <v>285</v>
      </c>
      <c r="D1628" s="9" t="s">
        <v>461</v>
      </c>
      <c r="E1628" s="9" t="s">
        <v>92</v>
      </c>
      <c r="F1628" s="188">
        <v>34700</v>
      </c>
      <c r="G1628" s="9" t="s">
        <v>34</v>
      </c>
      <c r="H1628" s="9" t="s">
        <v>31</v>
      </c>
      <c r="I1628" s="9" t="s">
        <v>157</v>
      </c>
      <c r="J1628" s="9" t="s">
        <v>29</v>
      </c>
      <c r="K1628" s="9">
        <v>2012</v>
      </c>
      <c r="L1628" s="9" t="s">
        <v>34</v>
      </c>
      <c r="Q1628" s="9">
        <v>2000</v>
      </c>
      <c r="W1628" s="9" t="s">
        <v>269</v>
      </c>
    </row>
    <row r="1629" spans="1:23" ht="17.25" customHeight="1" x14ac:dyDescent="0.2">
      <c r="A1629" s="9">
        <v>425157</v>
      </c>
      <c r="B1629" s="9" t="s">
        <v>5777</v>
      </c>
      <c r="C1629" s="9" t="s">
        <v>628</v>
      </c>
      <c r="D1629" s="9" t="s">
        <v>333</v>
      </c>
      <c r="E1629" s="9" t="s">
        <v>92</v>
      </c>
      <c r="F1629" s="188">
        <v>34700</v>
      </c>
      <c r="G1629" s="9" t="s">
        <v>34</v>
      </c>
      <c r="H1629" s="9" t="s">
        <v>31</v>
      </c>
      <c r="I1629" s="9" t="s">
        <v>157</v>
      </c>
      <c r="J1629" s="9" t="s">
        <v>29</v>
      </c>
      <c r="K1629" s="9">
        <v>2014</v>
      </c>
      <c r="L1629" s="9" t="s">
        <v>34</v>
      </c>
      <c r="Q1629" s="9">
        <v>2000</v>
      </c>
      <c r="W1629" s="9" t="s">
        <v>269</v>
      </c>
    </row>
    <row r="1630" spans="1:23" ht="17.25" customHeight="1" x14ac:dyDescent="0.2">
      <c r="A1630" s="9">
        <v>418652</v>
      </c>
      <c r="B1630" s="9" t="s">
        <v>5778</v>
      </c>
      <c r="C1630" s="9" t="s">
        <v>617</v>
      </c>
      <c r="D1630" s="9" t="s">
        <v>293</v>
      </c>
      <c r="E1630" s="9" t="s">
        <v>92</v>
      </c>
      <c r="F1630" s="188">
        <v>35065</v>
      </c>
      <c r="G1630" s="9" t="s">
        <v>34</v>
      </c>
      <c r="H1630" s="9" t="s">
        <v>31</v>
      </c>
      <c r="I1630" s="9" t="s">
        <v>157</v>
      </c>
      <c r="Q1630" s="9">
        <v>2000</v>
      </c>
      <c r="W1630" s="9" t="s">
        <v>269</v>
      </c>
    </row>
    <row r="1631" spans="1:23" ht="17.25" customHeight="1" x14ac:dyDescent="0.2">
      <c r="A1631" s="9">
        <v>422174</v>
      </c>
      <c r="B1631" s="9" t="s">
        <v>5779</v>
      </c>
      <c r="C1631" s="9" t="s">
        <v>395</v>
      </c>
      <c r="D1631" s="9" t="s">
        <v>337</v>
      </c>
      <c r="E1631" s="9" t="s">
        <v>92</v>
      </c>
      <c r="F1631" s="188">
        <v>35079</v>
      </c>
      <c r="G1631" s="9" t="s">
        <v>3625</v>
      </c>
      <c r="H1631" s="9" t="s">
        <v>31</v>
      </c>
      <c r="I1631" s="9" t="s">
        <v>157</v>
      </c>
      <c r="J1631" s="9" t="s">
        <v>29</v>
      </c>
      <c r="K1631" s="9">
        <v>2014</v>
      </c>
      <c r="L1631" s="9" t="s">
        <v>80</v>
      </c>
      <c r="Q1631" s="9">
        <v>2000</v>
      </c>
      <c r="W1631" s="9" t="s">
        <v>269</v>
      </c>
    </row>
    <row r="1632" spans="1:23" ht="17.25" customHeight="1" x14ac:dyDescent="0.2">
      <c r="A1632" s="9">
        <v>425161</v>
      </c>
      <c r="B1632" s="9" t="s">
        <v>5780</v>
      </c>
      <c r="C1632" s="9" t="s">
        <v>270</v>
      </c>
      <c r="D1632" s="9" t="s">
        <v>352</v>
      </c>
      <c r="E1632" s="9" t="s">
        <v>92</v>
      </c>
      <c r="F1632" s="188">
        <v>35090</v>
      </c>
      <c r="G1632" s="9" t="s">
        <v>338</v>
      </c>
      <c r="H1632" s="9" t="s">
        <v>31</v>
      </c>
      <c r="I1632" s="9" t="s">
        <v>157</v>
      </c>
      <c r="J1632" s="9" t="s">
        <v>29</v>
      </c>
      <c r="K1632" s="9">
        <v>2014</v>
      </c>
      <c r="L1632" s="9" t="s">
        <v>713</v>
      </c>
      <c r="Q1632" s="9">
        <v>2000</v>
      </c>
      <c r="W1632" s="9" t="s">
        <v>269</v>
      </c>
    </row>
    <row r="1633" spans="1:23" ht="17.25" customHeight="1" x14ac:dyDescent="0.2">
      <c r="A1633" s="9">
        <v>424671</v>
      </c>
      <c r="B1633" s="9" t="s">
        <v>5781</v>
      </c>
      <c r="C1633" s="9" t="s">
        <v>5782</v>
      </c>
      <c r="D1633" s="9" t="s">
        <v>461</v>
      </c>
      <c r="E1633" s="9" t="s">
        <v>92</v>
      </c>
      <c r="F1633" s="188">
        <v>35096</v>
      </c>
      <c r="G1633" s="9" t="s">
        <v>34</v>
      </c>
      <c r="H1633" s="9" t="s">
        <v>31</v>
      </c>
      <c r="I1633" s="9" t="s">
        <v>157</v>
      </c>
      <c r="J1633" s="9" t="s">
        <v>32</v>
      </c>
      <c r="K1633" s="9">
        <v>2014</v>
      </c>
      <c r="L1633" s="9" t="s">
        <v>34</v>
      </c>
      <c r="Q1633" s="9">
        <v>2000</v>
      </c>
      <c r="W1633" s="9" t="s">
        <v>269</v>
      </c>
    </row>
    <row r="1634" spans="1:23" ht="17.25" customHeight="1" x14ac:dyDescent="0.2">
      <c r="A1634" s="9">
        <v>425835</v>
      </c>
      <c r="B1634" s="9" t="s">
        <v>5783</v>
      </c>
      <c r="C1634" s="9" t="s">
        <v>552</v>
      </c>
      <c r="D1634" s="9" t="s">
        <v>392</v>
      </c>
      <c r="E1634" s="9" t="s">
        <v>92</v>
      </c>
      <c r="F1634" s="188">
        <v>35341</v>
      </c>
      <c r="G1634" s="9" t="s">
        <v>5784</v>
      </c>
      <c r="H1634" s="9" t="s">
        <v>31</v>
      </c>
      <c r="I1634" s="9" t="s">
        <v>157</v>
      </c>
      <c r="J1634" s="9" t="s">
        <v>29</v>
      </c>
      <c r="K1634" s="9">
        <v>2015</v>
      </c>
      <c r="L1634" s="9" t="s">
        <v>34</v>
      </c>
      <c r="Q1634" s="9">
        <v>2000</v>
      </c>
      <c r="W1634" s="9" t="s">
        <v>269</v>
      </c>
    </row>
    <row r="1635" spans="1:23" ht="17.25" customHeight="1" x14ac:dyDescent="0.2">
      <c r="A1635" s="9">
        <v>423542</v>
      </c>
      <c r="B1635" s="9" t="s">
        <v>5785</v>
      </c>
      <c r="C1635" s="9" t="s">
        <v>285</v>
      </c>
      <c r="D1635" s="9" t="s">
        <v>544</v>
      </c>
      <c r="E1635" s="9" t="s">
        <v>92</v>
      </c>
      <c r="F1635" s="188">
        <v>35440</v>
      </c>
      <c r="G1635" s="9" t="s">
        <v>34</v>
      </c>
      <c r="H1635" s="9" t="s">
        <v>31</v>
      </c>
      <c r="I1635" s="9" t="s">
        <v>157</v>
      </c>
      <c r="J1635" s="9" t="s">
        <v>32</v>
      </c>
      <c r="K1635" s="9">
        <v>2014</v>
      </c>
      <c r="L1635" s="9" t="s">
        <v>34</v>
      </c>
      <c r="Q1635" s="9">
        <v>2000</v>
      </c>
      <c r="W1635" s="9" t="s">
        <v>269</v>
      </c>
    </row>
    <row r="1636" spans="1:23" ht="17.25" customHeight="1" x14ac:dyDescent="0.2">
      <c r="A1636" s="9">
        <v>420826</v>
      </c>
      <c r="B1636" s="9" t="s">
        <v>5786</v>
      </c>
      <c r="C1636" s="9" t="s">
        <v>413</v>
      </c>
      <c r="D1636" s="9" t="s">
        <v>502</v>
      </c>
      <c r="E1636" s="9" t="s">
        <v>92</v>
      </c>
      <c r="F1636" s="188">
        <v>35443</v>
      </c>
      <c r="G1636" s="9" t="s">
        <v>34</v>
      </c>
      <c r="H1636" s="9" t="s">
        <v>31</v>
      </c>
      <c r="I1636" s="9" t="s">
        <v>157</v>
      </c>
      <c r="J1636" s="9" t="s">
        <v>32</v>
      </c>
      <c r="K1636" s="9">
        <v>2015</v>
      </c>
      <c r="L1636" s="9" t="s">
        <v>34</v>
      </c>
      <c r="Q1636" s="9">
        <v>2000</v>
      </c>
      <c r="W1636" s="9" t="s">
        <v>269</v>
      </c>
    </row>
    <row r="1637" spans="1:23" ht="17.25" customHeight="1" x14ac:dyDescent="0.2">
      <c r="A1637" s="9">
        <v>423317</v>
      </c>
      <c r="B1637" s="9" t="s">
        <v>5787</v>
      </c>
      <c r="C1637" s="9" t="s">
        <v>289</v>
      </c>
      <c r="D1637" s="9" t="s">
        <v>5788</v>
      </c>
      <c r="E1637" s="9" t="s">
        <v>92</v>
      </c>
      <c r="F1637" s="188">
        <v>35478</v>
      </c>
      <c r="G1637" s="9" t="s">
        <v>34</v>
      </c>
      <c r="H1637" s="9" t="s">
        <v>31</v>
      </c>
      <c r="I1637" s="9" t="s">
        <v>157</v>
      </c>
      <c r="J1637" s="9" t="s">
        <v>29</v>
      </c>
      <c r="K1637" s="9">
        <v>2017</v>
      </c>
      <c r="L1637" s="9" t="s">
        <v>34</v>
      </c>
      <c r="Q1637" s="9">
        <v>2000</v>
      </c>
      <c r="W1637" s="9" t="s">
        <v>269</v>
      </c>
    </row>
    <row r="1638" spans="1:23" ht="17.25" customHeight="1" x14ac:dyDescent="0.2">
      <c r="A1638" s="9">
        <v>421635</v>
      </c>
      <c r="B1638" s="9" t="s">
        <v>5789</v>
      </c>
      <c r="C1638" s="9" t="s">
        <v>399</v>
      </c>
      <c r="D1638" s="9" t="s">
        <v>1002</v>
      </c>
      <c r="E1638" s="9" t="s">
        <v>92</v>
      </c>
      <c r="F1638" s="188">
        <v>35600</v>
      </c>
      <c r="G1638" s="9" t="s">
        <v>34</v>
      </c>
      <c r="H1638" s="9" t="s">
        <v>31</v>
      </c>
      <c r="I1638" s="9" t="s">
        <v>157</v>
      </c>
      <c r="J1638" s="9" t="s">
        <v>29</v>
      </c>
      <c r="K1638" s="9">
        <v>2014</v>
      </c>
      <c r="L1638" s="9" t="s">
        <v>86</v>
      </c>
      <c r="Q1638" s="9">
        <v>2000</v>
      </c>
      <c r="W1638" s="9" t="s">
        <v>269</v>
      </c>
    </row>
    <row r="1639" spans="1:23" ht="17.25" customHeight="1" x14ac:dyDescent="0.2">
      <c r="A1639" s="9">
        <v>426057</v>
      </c>
      <c r="B1639" s="9" t="s">
        <v>5790</v>
      </c>
      <c r="C1639" s="9" t="s">
        <v>644</v>
      </c>
      <c r="D1639" s="9" t="s">
        <v>565</v>
      </c>
      <c r="E1639" s="9" t="s">
        <v>92</v>
      </c>
      <c r="F1639" s="188">
        <v>35613</v>
      </c>
      <c r="G1639" s="9" t="s">
        <v>34</v>
      </c>
      <c r="H1639" s="9" t="s">
        <v>31</v>
      </c>
      <c r="I1639" s="9" t="s">
        <v>157</v>
      </c>
      <c r="J1639" s="9" t="s">
        <v>32</v>
      </c>
      <c r="K1639" s="9">
        <v>2016</v>
      </c>
      <c r="L1639" s="9" t="s">
        <v>34</v>
      </c>
      <c r="Q1639" s="9">
        <v>2000</v>
      </c>
      <c r="W1639" s="9" t="s">
        <v>269</v>
      </c>
    </row>
    <row r="1640" spans="1:23" ht="17.25" customHeight="1" x14ac:dyDescent="0.2">
      <c r="A1640" s="9">
        <v>425784</v>
      </c>
      <c r="B1640" s="9" t="s">
        <v>5791</v>
      </c>
      <c r="C1640" s="9" t="s">
        <v>285</v>
      </c>
      <c r="D1640" s="9" t="s">
        <v>321</v>
      </c>
      <c r="E1640" s="9" t="s">
        <v>92</v>
      </c>
      <c r="F1640" s="188">
        <v>35695</v>
      </c>
      <c r="G1640" s="9" t="s">
        <v>34</v>
      </c>
      <c r="H1640" s="9" t="s">
        <v>31</v>
      </c>
      <c r="I1640" s="9" t="s">
        <v>157</v>
      </c>
      <c r="J1640" s="9" t="s">
        <v>29</v>
      </c>
      <c r="K1640" s="9">
        <v>2015</v>
      </c>
      <c r="L1640" s="9" t="s">
        <v>46</v>
      </c>
      <c r="Q1640" s="9">
        <v>2000</v>
      </c>
      <c r="W1640" s="9" t="s">
        <v>269</v>
      </c>
    </row>
    <row r="1641" spans="1:23" ht="17.25" customHeight="1" x14ac:dyDescent="0.2">
      <c r="A1641" s="9">
        <v>426022</v>
      </c>
      <c r="B1641" s="9" t="s">
        <v>5792</v>
      </c>
      <c r="C1641" s="9" t="s">
        <v>839</v>
      </c>
      <c r="D1641" s="9" t="s">
        <v>902</v>
      </c>
      <c r="E1641" s="9" t="s">
        <v>92</v>
      </c>
      <c r="F1641" s="188">
        <v>35796</v>
      </c>
      <c r="G1641" s="9" t="s">
        <v>446</v>
      </c>
      <c r="H1641" s="9" t="s">
        <v>31</v>
      </c>
      <c r="I1641" s="9" t="s">
        <v>157</v>
      </c>
      <c r="J1641" s="9" t="s">
        <v>29</v>
      </c>
      <c r="K1641" s="9">
        <v>2017</v>
      </c>
      <c r="L1641" s="9" t="s">
        <v>46</v>
      </c>
      <c r="Q1641" s="9">
        <v>2000</v>
      </c>
      <c r="W1641" s="9" t="s">
        <v>269</v>
      </c>
    </row>
    <row r="1642" spans="1:23" ht="17.25" customHeight="1" x14ac:dyDescent="0.2">
      <c r="A1642" s="9">
        <v>426792</v>
      </c>
      <c r="B1642" s="9" t="s">
        <v>5793</v>
      </c>
      <c r="C1642" s="9" t="s">
        <v>552</v>
      </c>
      <c r="D1642" s="9" t="s">
        <v>409</v>
      </c>
      <c r="E1642" s="9" t="s">
        <v>92</v>
      </c>
      <c r="F1642" s="188">
        <v>35796</v>
      </c>
      <c r="G1642" s="9" t="s">
        <v>34</v>
      </c>
      <c r="H1642" s="9" t="s">
        <v>31</v>
      </c>
      <c r="I1642" s="9" t="s">
        <v>157</v>
      </c>
      <c r="J1642" s="9" t="s">
        <v>32</v>
      </c>
      <c r="K1642" s="9" t="s">
        <v>458</v>
      </c>
      <c r="L1642" s="9" t="s">
        <v>46</v>
      </c>
      <c r="Q1642" s="9">
        <v>2000</v>
      </c>
      <c r="W1642" s="9" t="s">
        <v>269</v>
      </c>
    </row>
    <row r="1643" spans="1:23" ht="17.25" customHeight="1" x14ac:dyDescent="0.2">
      <c r="A1643" s="9">
        <v>426512</v>
      </c>
      <c r="B1643" s="9" t="s">
        <v>5794</v>
      </c>
      <c r="C1643" s="9" t="s">
        <v>332</v>
      </c>
      <c r="D1643" s="9" t="s">
        <v>5795</v>
      </c>
      <c r="E1643" s="9" t="s">
        <v>92</v>
      </c>
      <c r="F1643" s="188">
        <v>35822</v>
      </c>
      <c r="G1643" s="9" t="s">
        <v>34</v>
      </c>
      <c r="H1643" s="9" t="s">
        <v>31</v>
      </c>
      <c r="I1643" s="9" t="s">
        <v>157</v>
      </c>
      <c r="J1643" s="9" t="s">
        <v>32</v>
      </c>
      <c r="K1643" s="9">
        <v>2017</v>
      </c>
      <c r="L1643" s="9" t="s">
        <v>46</v>
      </c>
      <c r="Q1643" s="9">
        <v>2000</v>
      </c>
      <c r="W1643" s="9" t="s">
        <v>269</v>
      </c>
    </row>
    <row r="1644" spans="1:23" ht="17.25" customHeight="1" x14ac:dyDescent="0.2">
      <c r="A1644" s="9">
        <v>426744</v>
      </c>
      <c r="B1644" s="9" t="s">
        <v>5796</v>
      </c>
      <c r="C1644" s="9" t="s">
        <v>417</v>
      </c>
      <c r="D1644" s="9" t="s">
        <v>290</v>
      </c>
      <c r="E1644" s="9" t="s">
        <v>92</v>
      </c>
      <c r="F1644" s="188">
        <v>35892</v>
      </c>
      <c r="G1644" s="9" t="s">
        <v>34</v>
      </c>
      <c r="H1644" s="9" t="s">
        <v>31</v>
      </c>
      <c r="I1644" s="9" t="s">
        <v>157</v>
      </c>
      <c r="J1644" s="9" t="s">
        <v>32</v>
      </c>
      <c r="K1644" s="9">
        <v>2017</v>
      </c>
      <c r="L1644" s="9" t="s">
        <v>34</v>
      </c>
      <c r="Q1644" s="9">
        <v>2000</v>
      </c>
      <c r="W1644" s="9" t="s">
        <v>269</v>
      </c>
    </row>
    <row r="1645" spans="1:23" ht="17.25" customHeight="1" x14ac:dyDescent="0.2">
      <c r="A1645" s="9">
        <v>421848</v>
      </c>
      <c r="B1645" s="9" t="s">
        <v>5797</v>
      </c>
      <c r="C1645" s="9" t="s">
        <v>644</v>
      </c>
      <c r="D1645" s="9" t="s">
        <v>5798</v>
      </c>
      <c r="E1645" s="9" t="s">
        <v>92</v>
      </c>
      <c r="F1645" s="188">
        <v>35985</v>
      </c>
      <c r="G1645" s="9" t="s">
        <v>34</v>
      </c>
      <c r="H1645" s="9" t="s">
        <v>31</v>
      </c>
      <c r="I1645" s="9" t="s">
        <v>157</v>
      </c>
      <c r="J1645" s="9" t="s">
        <v>32</v>
      </c>
      <c r="K1645" s="9">
        <v>2016</v>
      </c>
      <c r="L1645" s="9" t="s">
        <v>34</v>
      </c>
      <c r="Q1645" s="9">
        <v>2000</v>
      </c>
      <c r="W1645" s="9" t="s">
        <v>269</v>
      </c>
    </row>
    <row r="1646" spans="1:23" ht="17.25" customHeight="1" x14ac:dyDescent="0.2">
      <c r="A1646" s="9">
        <v>426816</v>
      </c>
      <c r="B1646" s="9" t="s">
        <v>5799</v>
      </c>
      <c r="C1646" s="9" t="s">
        <v>270</v>
      </c>
      <c r="D1646" s="9" t="s">
        <v>5800</v>
      </c>
      <c r="E1646" s="9" t="s">
        <v>92</v>
      </c>
      <c r="F1646" s="188">
        <v>36042</v>
      </c>
      <c r="G1646" s="9" t="s">
        <v>493</v>
      </c>
      <c r="H1646" s="9" t="s">
        <v>31</v>
      </c>
      <c r="I1646" s="9" t="s">
        <v>157</v>
      </c>
      <c r="Q1646" s="9">
        <v>2000</v>
      </c>
      <c r="W1646" s="9" t="s">
        <v>269</v>
      </c>
    </row>
    <row r="1647" spans="1:23" ht="17.25" customHeight="1" x14ac:dyDescent="0.2">
      <c r="A1647" s="9">
        <v>425652</v>
      </c>
      <c r="B1647" s="9" t="s">
        <v>5801</v>
      </c>
      <c r="C1647" s="9" t="s">
        <v>795</v>
      </c>
      <c r="D1647" s="9" t="s">
        <v>518</v>
      </c>
      <c r="E1647" s="9" t="s">
        <v>92</v>
      </c>
      <c r="F1647" s="188">
        <v>36095</v>
      </c>
      <c r="G1647" s="9" t="s">
        <v>34</v>
      </c>
      <c r="H1647" s="9" t="s">
        <v>31</v>
      </c>
      <c r="I1647" s="9" t="s">
        <v>157</v>
      </c>
      <c r="J1647" s="9" t="s">
        <v>32</v>
      </c>
      <c r="K1647" s="9">
        <v>2016</v>
      </c>
      <c r="L1647" s="9" t="s">
        <v>46</v>
      </c>
      <c r="Q1647" s="9">
        <v>2000</v>
      </c>
      <c r="W1647" s="9" t="s">
        <v>269</v>
      </c>
    </row>
    <row r="1648" spans="1:23" ht="17.25" customHeight="1" x14ac:dyDescent="0.2">
      <c r="A1648" s="9">
        <v>423846</v>
      </c>
      <c r="B1648" s="9" t="s">
        <v>5802</v>
      </c>
      <c r="C1648" s="9" t="s">
        <v>383</v>
      </c>
      <c r="D1648" s="9" t="s">
        <v>627</v>
      </c>
      <c r="E1648" s="9" t="s">
        <v>92</v>
      </c>
      <c r="F1648" s="188">
        <v>36161</v>
      </c>
      <c r="G1648" s="9" t="s">
        <v>34</v>
      </c>
      <c r="H1648" s="9" t="s">
        <v>31</v>
      </c>
      <c r="I1648" s="9" t="s">
        <v>157</v>
      </c>
      <c r="J1648" s="9" t="s">
        <v>29</v>
      </c>
      <c r="K1648" s="9">
        <v>2017</v>
      </c>
      <c r="L1648" s="9" t="s">
        <v>34</v>
      </c>
      <c r="Q1648" s="9">
        <v>2000</v>
      </c>
      <c r="W1648" s="9" t="s">
        <v>269</v>
      </c>
    </row>
    <row r="1649" spans="1:23" ht="17.25" customHeight="1" x14ac:dyDescent="0.2">
      <c r="A1649" s="9">
        <v>424027</v>
      </c>
      <c r="B1649" s="9" t="s">
        <v>5803</v>
      </c>
      <c r="C1649" s="9" t="s">
        <v>5804</v>
      </c>
      <c r="D1649" s="9" t="s">
        <v>318</v>
      </c>
      <c r="E1649" s="9" t="s">
        <v>92</v>
      </c>
      <c r="F1649" s="188">
        <v>36161</v>
      </c>
      <c r="G1649" s="9" t="s">
        <v>34</v>
      </c>
      <c r="H1649" s="9" t="s">
        <v>31</v>
      </c>
      <c r="I1649" s="9" t="s">
        <v>157</v>
      </c>
      <c r="J1649" s="9" t="s">
        <v>29</v>
      </c>
      <c r="K1649" s="9">
        <v>2017</v>
      </c>
      <c r="L1649" s="9" t="s">
        <v>34</v>
      </c>
      <c r="Q1649" s="9">
        <v>2000</v>
      </c>
      <c r="W1649" s="9" t="s">
        <v>269</v>
      </c>
    </row>
    <row r="1650" spans="1:23" ht="17.25" customHeight="1" x14ac:dyDescent="0.2">
      <c r="A1650" s="9">
        <v>427454</v>
      </c>
      <c r="B1650" s="9" t="s">
        <v>5805</v>
      </c>
      <c r="C1650" s="9" t="s">
        <v>327</v>
      </c>
      <c r="D1650" s="9" t="s">
        <v>780</v>
      </c>
      <c r="E1650" s="9" t="s">
        <v>92</v>
      </c>
      <c r="F1650" s="188">
        <v>36161</v>
      </c>
      <c r="G1650" s="9" t="s">
        <v>474</v>
      </c>
      <c r="H1650" s="9" t="s">
        <v>31</v>
      </c>
      <c r="I1650" s="9" t="s">
        <v>157</v>
      </c>
      <c r="J1650" s="9" t="s">
        <v>32</v>
      </c>
      <c r="K1650" s="9">
        <v>2018</v>
      </c>
      <c r="L1650" s="9" t="s">
        <v>46</v>
      </c>
      <c r="Q1650" s="9">
        <v>2000</v>
      </c>
      <c r="W1650" s="9" t="s">
        <v>269</v>
      </c>
    </row>
    <row r="1651" spans="1:23" ht="17.25" customHeight="1" x14ac:dyDescent="0.2">
      <c r="A1651" s="9">
        <v>421859</v>
      </c>
      <c r="B1651" s="9" t="s">
        <v>5806</v>
      </c>
      <c r="C1651" s="9" t="s">
        <v>962</v>
      </c>
      <c r="D1651" s="9" t="s">
        <v>502</v>
      </c>
      <c r="E1651" s="9" t="s">
        <v>92</v>
      </c>
      <c r="F1651" s="188">
        <v>36164</v>
      </c>
      <c r="G1651" s="9" t="s">
        <v>34</v>
      </c>
      <c r="H1651" s="9" t="s">
        <v>31</v>
      </c>
      <c r="I1651" s="9" t="s">
        <v>157</v>
      </c>
      <c r="J1651" s="9" t="s">
        <v>32</v>
      </c>
      <c r="K1651" s="9">
        <v>2016</v>
      </c>
      <c r="L1651" s="9" t="s">
        <v>34</v>
      </c>
      <c r="Q1651" s="9">
        <v>2000</v>
      </c>
      <c r="W1651" s="9" t="s">
        <v>269</v>
      </c>
    </row>
    <row r="1652" spans="1:23" ht="17.25" customHeight="1" x14ac:dyDescent="0.2">
      <c r="A1652" s="9">
        <v>427059</v>
      </c>
      <c r="B1652" s="9" t="s">
        <v>5807</v>
      </c>
      <c r="C1652" s="9" t="s">
        <v>305</v>
      </c>
      <c r="D1652" s="9" t="s">
        <v>5379</v>
      </c>
      <c r="E1652" s="9" t="s">
        <v>92</v>
      </c>
      <c r="F1652" s="188">
        <v>36165</v>
      </c>
      <c r="G1652" s="9" t="s">
        <v>34</v>
      </c>
      <c r="H1652" s="9" t="s">
        <v>31</v>
      </c>
      <c r="I1652" s="9" t="s">
        <v>157</v>
      </c>
      <c r="J1652" s="9" t="s">
        <v>32</v>
      </c>
      <c r="K1652" s="9">
        <v>2016</v>
      </c>
      <c r="L1652" s="9" t="s">
        <v>34</v>
      </c>
      <c r="Q1652" s="9">
        <v>2000</v>
      </c>
      <c r="W1652" s="9" t="s">
        <v>269</v>
      </c>
    </row>
    <row r="1653" spans="1:23" ht="17.25" customHeight="1" x14ac:dyDescent="0.2">
      <c r="A1653" s="9">
        <v>420863</v>
      </c>
      <c r="B1653" s="9" t="s">
        <v>5808</v>
      </c>
      <c r="C1653" s="9" t="s">
        <v>580</v>
      </c>
      <c r="D1653" s="9" t="s">
        <v>2760</v>
      </c>
      <c r="E1653" s="9" t="s">
        <v>92</v>
      </c>
      <c r="F1653" s="188">
        <v>36176</v>
      </c>
      <c r="G1653" s="9" t="s">
        <v>5809</v>
      </c>
      <c r="H1653" s="9" t="s">
        <v>31</v>
      </c>
      <c r="I1653" s="9" t="s">
        <v>157</v>
      </c>
      <c r="J1653" s="9" t="s">
        <v>32</v>
      </c>
      <c r="K1653" s="9">
        <v>2015</v>
      </c>
      <c r="L1653" s="9" t="s">
        <v>53</v>
      </c>
      <c r="Q1653" s="9">
        <v>2000</v>
      </c>
      <c r="W1653" s="9" t="s">
        <v>269</v>
      </c>
    </row>
    <row r="1654" spans="1:23" ht="17.25" customHeight="1" x14ac:dyDescent="0.2">
      <c r="A1654" s="9">
        <v>421476</v>
      </c>
      <c r="B1654" s="9" t="s">
        <v>5810</v>
      </c>
      <c r="C1654" s="9" t="s">
        <v>327</v>
      </c>
      <c r="D1654" s="9" t="s">
        <v>5811</v>
      </c>
      <c r="E1654" s="9" t="s">
        <v>92</v>
      </c>
      <c r="F1654" s="188">
        <v>36183</v>
      </c>
      <c r="G1654" s="9" t="s">
        <v>34</v>
      </c>
      <c r="H1654" s="9" t="s">
        <v>31</v>
      </c>
      <c r="I1654" s="9" t="s">
        <v>157</v>
      </c>
      <c r="J1654" s="9" t="s">
        <v>32</v>
      </c>
      <c r="K1654" s="9">
        <v>2016</v>
      </c>
      <c r="L1654" s="9" t="s">
        <v>34</v>
      </c>
      <c r="Q1654" s="9">
        <v>2000</v>
      </c>
      <c r="W1654" s="9" t="s">
        <v>269</v>
      </c>
    </row>
    <row r="1655" spans="1:23" ht="17.25" customHeight="1" x14ac:dyDescent="0.2">
      <c r="A1655" s="9">
        <v>423659</v>
      </c>
      <c r="B1655" s="9" t="s">
        <v>5812</v>
      </c>
      <c r="C1655" s="9" t="s">
        <v>552</v>
      </c>
      <c r="D1655" s="9" t="s">
        <v>5813</v>
      </c>
      <c r="E1655" s="9" t="s">
        <v>92</v>
      </c>
      <c r="F1655" s="188">
        <v>36199</v>
      </c>
      <c r="G1655" s="9" t="s">
        <v>34</v>
      </c>
      <c r="H1655" s="9" t="s">
        <v>31</v>
      </c>
      <c r="I1655" s="9" t="s">
        <v>157</v>
      </c>
      <c r="J1655" s="9" t="s">
        <v>29</v>
      </c>
      <c r="K1655" s="9">
        <v>2017</v>
      </c>
      <c r="L1655" s="9" t="s">
        <v>34</v>
      </c>
      <c r="Q1655" s="9">
        <v>2000</v>
      </c>
      <c r="W1655" s="9" t="s">
        <v>269</v>
      </c>
    </row>
    <row r="1656" spans="1:23" ht="17.25" customHeight="1" x14ac:dyDescent="0.2">
      <c r="A1656" s="9">
        <v>422874</v>
      </c>
      <c r="B1656" s="9" t="s">
        <v>5814</v>
      </c>
      <c r="C1656" s="9" t="s">
        <v>383</v>
      </c>
      <c r="D1656" s="9" t="s">
        <v>537</v>
      </c>
      <c r="E1656" s="9" t="s">
        <v>92</v>
      </c>
      <c r="F1656" s="188">
        <v>36267</v>
      </c>
      <c r="G1656" s="9" t="s">
        <v>34</v>
      </c>
      <c r="H1656" s="9" t="s">
        <v>31</v>
      </c>
      <c r="I1656" s="9" t="s">
        <v>157</v>
      </c>
      <c r="J1656" s="9" t="s">
        <v>29</v>
      </c>
      <c r="K1656" s="9">
        <v>2017</v>
      </c>
      <c r="L1656" s="9" t="s">
        <v>34</v>
      </c>
      <c r="Q1656" s="9">
        <v>2000</v>
      </c>
      <c r="W1656" s="9" t="s">
        <v>269</v>
      </c>
    </row>
    <row r="1657" spans="1:23" ht="17.25" customHeight="1" x14ac:dyDescent="0.2">
      <c r="A1657" s="9">
        <v>427038</v>
      </c>
      <c r="B1657" s="9" t="s">
        <v>5815</v>
      </c>
      <c r="C1657" s="9" t="s">
        <v>274</v>
      </c>
      <c r="D1657" s="9" t="s">
        <v>737</v>
      </c>
      <c r="E1657" s="9" t="s">
        <v>92</v>
      </c>
      <c r="F1657" s="188">
        <v>36289</v>
      </c>
      <c r="G1657" s="9" t="s">
        <v>34</v>
      </c>
      <c r="H1657" s="9" t="s">
        <v>31</v>
      </c>
      <c r="I1657" s="9" t="s">
        <v>157</v>
      </c>
      <c r="J1657" s="9" t="s">
        <v>32</v>
      </c>
      <c r="K1657" s="9">
        <v>2017</v>
      </c>
      <c r="L1657" s="9" t="s">
        <v>89</v>
      </c>
      <c r="Q1657" s="9">
        <v>2000</v>
      </c>
      <c r="W1657" s="9" t="s">
        <v>269</v>
      </c>
    </row>
    <row r="1658" spans="1:23" ht="17.25" customHeight="1" x14ac:dyDescent="0.2">
      <c r="A1658" s="9">
        <v>425839</v>
      </c>
      <c r="B1658" s="9" t="s">
        <v>5816</v>
      </c>
      <c r="C1658" s="9" t="s">
        <v>4816</v>
      </c>
      <c r="D1658" s="9" t="s">
        <v>818</v>
      </c>
      <c r="E1658" s="9" t="s">
        <v>92</v>
      </c>
      <c r="F1658" s="188">
        <v>36294</v>
      </c>
      <c r="G1658" s="9" t="s">
        <v>34</v>
      </c>
      <c r="H1658" s="9" t="s">
        <v>31</v>
      </c>
      <c r="I1658" s="9" t="s">
        <v>157</v>
      </c>
      <c r="J1658" s="9" t="s">
        <v>29</v>
      </c>
      <c r="K1658" s="9">
        <v>2017</v>
      </c>
      <c r="L1658" s="9" t="s">
        <v>34</v>
      </c>
      <c r="Q1658" s="9">
        <v>2000</v>
      </c>
      <c r="W1658" s="9" t="s">
        <v>269</v>
      </c>
    </row>
    <row r="1659" spans="1:23" ht="17.25" customHeight="1" x14ac:dyDescent="0.2">
      <c r="A1659" s="9">
        <v>422886</v>
      </c>
      <c r="B1659" s="9" t="s">
        <v>5817</v>
      </c>
      <c r="C1659" s="9" t="s">
        <v>731</v>
      </c>
      <c r="D1659" s="9" t="s">
        <v>516</v>
      </c>
      <c r="E1659" s="9" t="s">
        <v>92</v>
      </c>
      <c r="F1659" s="188">
        <v>36387</v>
      </c>
      <c r="G1659" s="9" t="s">
        <v>34</v>
      </c>
      <c r="H1659" s="9" t="s">
        <v>31</v>
      </c>
      <c r="I1659" s="9" t="s">
        <v>157</v>
      </c>
      <c r="J1659" s="9" t="s">
        <v>29</v>
      </c>
      <c r="K1659" s="9">
        <v>2017</v>
      </c>
      <c r="L1659" s="9" t="s">
        <v>34</v>
      </c>
      <c r="Q1659" s="9">
        <v>2000</v>
      </c>
      <c r="W1659" s="9" t="s">
        <v>269</v>
      </c>
    </row>
    <row r="1660" spans="1:23" ht="17.25" customHeight="1" x14ac:dyDescent="0.2">
      <c r="A1660" s="9">
        <v>426397</v>
      </c>
      <c r="B1660" s="9" t="s">
        <v>5818</v>
      </c>
      <c r="C1660" s="9" t="s">
        <v>5819</v>
      </c>
      <c r="D1660" s="9" t="s">
        <v>5820</v>
      </c>
      <c r="E1660" s="9" t="s">
        <v>92</v>
      </c>
      <c r="F1660" s="188">
        <v>36404</v>
      </c>
      <c r="G1660" s="9" t="s">
        <v>34</v>
      </c>
      <c r="H1660" s="9" t="s">
        <v>31</v>
      </c>
      <c r="I1660" s="9" t="s">
        <v>157</v>
      </c>
      <c r="J1660" s="9" t="s">
        <v>32</v>
      </c>
      <c r="K1660" s="9">
        <v>2017</v>
      </c>
      <c r="L1660" s="9" t="s">
        <v>34</v>
      </c>
      <c r="Q1660" s="9">
        <v>2000</v>
      </c>
      <c r="W1660" s="9" t="s">
        <v>269</v>
      </c>
    </row>
    <row r="1661" spans="1:23" ht="17.25" customHeight="1" x14ac:dyDescent="0.2">
      <c r="A1661" s="9">
        <v>420758</v>
      </c>
      <c r="B1661" s="9" t="s">
        <v>5821</v>
      </c>
      <c r="C1661" s="9" t="s">
        <v>823</v>
      </c>
      <c r="D1661" s="9" t="s">
        <v>394</v>
      </c>
      <c r="E1661" s="9" t="s">
        <v>92</v>
      </c>
      <c r="F1661" s="188">
        <v>36439</v>
      </c>
      <c r="G1661" s="9" t="s">
        <v>34</v>
      </c>
      <c r="H1661" s="9" t="s">
        <v>31</v>
      </c>
      <c r="I1661" s="9" t="s">
        <v>157</v>
      </c>
      <c r="J1661" s="9" t="s">
        <v>29</v>
      </c>
      <c r="K1661" s="9">
        <v>2016</v>
      </c>
      <c r="L1661" s="9" t="s">
        <v>34</v>
      </c>
      <c r="Q1661" s="9">
        <v>2000</v>
      </c>
      <c r="W1661" s="9" t="s">
        <v>269</v>
      </c>
    </row>
    <row r="1662" spans="1:23" ht="17.25" customHeight="1" x14ac:dyDescent="0.2">
      <c r="A1662" s="9">
        <v>426377</v>
      </c>
      <c r="B1662" s="9" t="s">
        <v>5822</v>
      </c>
      <c r="C1662" s="9" t="s">
        <v>573</v>
      </c>
      <c r="D1662" s="9" t="s">
        <v>960</v>
      </c>
      <c r="E1662" s="9" t="s">
        <v>92</v>
      </c>
      <c r="F1662" s="188">
        <v>36526</v>
      </c>
      <c r="G1662" s="9" t="s">
        <v>34</v>
      </c>
      <c r="H1662" s="9" t="s">
        <v>31</v>
      </c>
      <c r="I1662" s="9" t="s">
        <v>157</v>
      </c>
      <c r="J1662" s="9" t="s">
        <v>32</v>
      </c>
      <c r="K1662" s="9">
        <v>2017</v>
      </c>
      <c r="L1662" s="9" t="s">
        <v>34</v>
      </c>
      <c r="Q1662" s="9">
        <v>2000</v>
      </c>
      <c r="W1662" s="9" t="s">
        <v>269</v>
      </c>
    </row>
    <row r="1663" spans="1:23" ht="17.25" customHeight="1" x14ac:dyDescent="0.2">
      <c r="A1663" s="9">
        <v>426754</v>
      </c>
      <c r="B1663" s="9" t="s">
        <v>5823</v>
      </c>
      <c r="C1663" s="9" t="s">
        <v>391</v>
      </c>
      <c r="D1663" s="9" t="s">
        <v>492</v>
      </c>
      <c r="E1663" s="9" t="s">
        <v>92</v>
      </c>
      <c r="F1663" s="188">
        <v>36539</v>
      </c>
      <c r="G1663" s="9" t="s">
        <v>268</v>
      </c>
      <c r="H1663" s="9" t="s">
        <v>31</v>
      </c>
      <c r="I1663" s="9" t="s">
        <v>157</v>
      </c>
      <c r="J1663" s="9" t="s">
        <v>32</v>
      </c>
      <c r="K1663" s="9">
        <v>2017</v>
      </c>
      <c r="L1663" s="9" t="s">
        <v>34</v>
      </c>
      <c r="Q1663" s="9">
        <v>2000</v>
      </c>
      <c r="W1663" s="9" t="s">
        <v>269</v>
      </c>
    </row>
    <row r="1664" spans="1:23" ht="17.25" customHeight="1" x14ac:dyDescent="0.2">
      <c r="A1664" s="9">
        <v>426797</v>
      </c>
      <c r="B1664" s="9" t="s">
        <v>5824</v>
      </c>
      <c r="C1664" s="9" t="s">
        <v>332</v>
      </c>
      <c r="D1664" s="9" t="s">
        <v>407</v>
      </c>
      <c r="E1664" s="9" t="s">
        <v>92</v>
      </c>
      <c r="F1664" s="188">
        <v>36175</v>
      </c>
      <c r="H1664" s="9" t="s">
        <v>31</v>
      </c>
      <c r="I1664" s="9" t="s">
        <v>157</v>
      </c>
      <c r="J1664" s="9" t="s">
        <v>29</v>
      </c>
      <c r="K1664" s="9">
        <v>2016</v>
      </c>
      <c r="L1664" s="9" t="s">
        <v>34</v>
      </c>
      <c r="Q1664" s="9">
        <v>2000</v>
      </c>
      <c r="W1664" s="9" t="s">
        <v>269</v>
      </c>
    </row>
    <row r="1665" spans="1:24" ht="17.25" customHeight="1" x14ac:dyDescent="0.2">
      <c r="A1665" s="9">
        <v>426525</v>
      </c>
      <c r="B1665" s="9" t="s">
        <v>5825</v>
      </c>
      <c r="C1665" s="9" t="s">
        <v>285</v>
      </c>
      <c r="D1665" s="9" t="s">
        <v>5826</v>
      </c>
      <c r="E1665" s="9" t="s">
        <v>92</v>
      </c>
      <c r="G1665" s="9" t="s">
        <v>34</v>
      </c>
      <c r="H1665" s="9" t="s">
        <v>31</v>
      </c>
      <c r="I1665" s="9" t="s">
        <v>157</v>
      </c>
      <c r="J1665" s="9" t="s">
        <v>29</v>
      </c>
      <c r="K1665" s="9">
        <v>2012</v>
      </c>
      <c r="L1665" s="9" t="s">
        <v>34</v>
      </c>
      <c r="Q1665" s="9">
        <v>2000</v>
      </c>
      <c r="W1665" s="9" t="s">
        <v>269</v>
      </c>
    </row>
    <row r="1666" spans="1:24" ht="17.25" customHeight="1" x14ac:dyDescent="0.2">
      <c r="A1666" s="9">
        <v>426755</v>
      </c>
      <c r="B1666" s="9" t="s">
        <v>3791</v>
      </c>
      <c r="C1666" s="9" t="s">
        <v>5040</v>
      </c>
      <c r="D1666" s="9" t="s">
        <v>497</v>
      </c>
      <c r="E1666" s="9" t="s">
        <v>92</v>
      </c>
      <c r="F1666" s="188">
        <v>35565</v>
      </c>
      <c r="G1666" s="9" t="s">
        <v>34</v>
      </c>
      <c r="H1666" s="9" t="s">
        <v>31</v>
      </c>
      <c r="I1666" s="9" t="s">
        <v>157</v>
      </c>
      <c r="J1666" s="9" t="s">
        <v>29</v>
      </c>
      <c r="K1666" s="9">
        <v>2016</v>
      </c>
      <c r="L1666" s="9" t="s">
        <v>34</v>
      </c>
      <c r="Q1666" s="9">
        <v>2000</v>
      </c>
      <c r="W1666" s="9" t="s">
        <v>269</v>
      </c>
    </row>
    <row r="1667" spans="1:24" ht="17.25" customHeight="1" x14ac:dyDescent="0.2">
      <c r="A1667" s="9">
        <v>417344</v>
      </c>
      <c r="B1667" s="9" t="s">
        <v>5827</v>
      </c>
      <c r="C1667" s="9" t="s">
        <v>326</v>
      </c>
      <c r="D1667" s="9" t="s">
        <v>604</v>
      </c>
      <c r="E1667" s="9" t="s">
        <v>92</v>
      </c>
      <c r="F1667" s="188">
        <v>34838</v>
      </c>
      <c r="G1667" s="9" t="s">
        <v>268</v>
      </c>
      <c r="H1667" s="9" t="s">
        <v>31</v>
      </c>
      <c r="I1667" s="9" t="s">
        <v>157</v>
      </c>
      <c r="Q1667" s="9">
        <v>2000</v>
      </c>
      <c r="W1667" s="9" t="s">
        <v>269</v>
      </c>
    </row>
    <row r="1668" spans="1:24" ht="17.25" customHeight="1" x14ac:dyDescent="0.2">
      <c r="A1668" s="9">
        <v>426697</v>
      </c>
      <c r="B1668" s="9" t="s">
        <v>5828</v>
      </c>
      <c r="C1668" s="9" t="s">
        <v>887</v>
      </c>
      <c r="D1668" s="9" t="s">
        <v>5829</v>
      </c>
      <c r="E1668" s="9" t="s">
        <v>92</v>
      </c>
      <c r="F1668" s="188">
        <v>36057</v>
      </c>
      <c r="G1668" s="9" t="s">
        <v>5830</v>
      </c>
      <c r="H1668" s="9" t="s">
        <v>35</v>
      </c>
      <c r="I1668" s="9" t="s">
        <v>157</v>
      </c>
      <c r="Q1668" s="9">
        <v>2000</v>
      </c>
      <c r="W1668" s="9" t="s">
        <v>269</v>
      </c>
    </row>
    <row r="1669" spans="1:24" ht="17.25" customHeight="1" x14ac:dyDescent="0.2">
      <c r="A1669" s="9">
        <v>427615</v>
      </c>
      <c r="B1669" s="9" t="s">
        <v>5831</v>
      </c>
      <c r="C1669" s="9" t="s">
        <v>278</v>
      </c>
      <c r="D1669" s="9" t="s">
        <v>2243</v>
      </c>
      <c r="E1669" s="9" t="s">
        <v>92</v>
      </c>
      <c r="F1669" s="188" t="s">
        <v>5832</v>
      </c>
      <c r="G1669" s="9" t="s">
        <v>5833</v>
      </c>
      <c r="H1669" s="9" t="s">
        <v>31</v>
      </c>
      <c r="I1669" s="9" t="s">
        <v>157</v>
      </c>
      <c r="J1669" s="9" t="s">
        <v>29</v>
      </c>
      <c r="K1669" s="9">
        <v>2018</v>
      </c>
      <c r="Q1669" s="9">
        <v>2000</v>
      </c>
      <c r="W1669" s="9" t="s">
        <v>269</v>
      </c>
    </row>
    <row r="1670" spans="1:24" ht="17.25" customHeight="1" x14ac:dyDescent="0.2">
      <c r="A1670" s="9">
        <v>426040</v>
      </c>
      <c r="B1670" s="9" t="s">
        <v>5834</v>
      </c>
      <c r="C1670" s="9" t="s">
        <v>285</v>
      </c>
      <c r="D1670" s="9" t="s">
        <v>826</v>
      </c>
      <c r="E1670" s="9" t="s">
        <v>92</v>
      </c>
      <c r="H1670" s="9" t="s">
        <v>31</v>
      </c>
      <c r="I1670" s="9" t="s">
        <v>157</v>
      </c>
      <c r="J1670" s="9" t="s">
        <v>29</v>
      </c>
      <c r="K1670" s="9">
        <v>2014</v>
      </c>
      <c r="L1670" s="9" t="s">
        <v>89</v>
      </c>
      <c r="Q1670" s="9">
        <v>2000</v>
      </c>
      <c r="W1670" s="9" t="s">
        <v>269</v>
      </c>
    </row>
    <row r="1671" spans="1:24" ht="17.25" customHeight="1" x14ac:dyDescent="0.2">
      <c r="A1671" s="9">
        <v>426637</v>
      </c>
      <c r="B1671" s="9" t="s">
        <v>5835</v>
      </c>
      <c r="C1671" s="9" t="s">
        <v>270</v>
      </c>
      <c r="D1671" s="9" t="s">
        <v>352</v>
      </c>
      <c r="E1671" s="9" t="s">
        <v>92</v>
      </c>
      <c r="H1671" s="9" t="s">
        <v>31</v>
      </c>
      <c r="I1671" s="9" t="s">
        <v>157</v>
      </c>
      <c r="J1671" s="9" t="s">
        <v>29</v>
      </c>
      <c r="K1671" s="9">
        <v>2017</v>
      </c>
      <c r="L1671" s="9" t="s">
        <v>46</v>
      </c>
      <c r="Q1671" s="9">
        <v>2000</v>
      </c>
      <c r="W1671" s="9" t="s">
        <v>269</v>
      </c>
    </row>
    <row r="1672" spans="1:24" ht="17.25" customHeight="1" x14ac:dyDescent="0.2">
      <c r="A1672" s="9">
        <v>423818</v>
      </c>
      <c r="B1672" s="9" t="s">
        <v>5836</v>
      </c>
      <c r="C1672" s="9" t="s">
        <v>270</v>
      </c>
      <c r="D1672" s="9" t="s">
        <v>5837</v>
      </c>
      <c r="I1672" s="9" t="s">
        <v>157</v>
      </c>
      <c r="Q1672" s="9">
        <v>2000</v>
      </c>
      <c r="W1672" s="9" t="s">
        <v>269</v>
      </c>
    </row>
    <row r="1673" spans="1:24" ht="17.25" customHeight="1" x14ac:dyDescent="0.2">
      <c r="A1673" s="9">
        <v>424548</v>
      </c>
      <c r="B1673" s="9" t="s">
        <v>5838</v>
      </c>
      <c r="C1673" s="9" t="s">
        <v>735</v>
      </c>
      <c r="D1673" s="9" t="s">
        <v>639</v>
      </c>
      <c r="I1673" s="9" t="s">
        <v>157</v>
      </c>
      <c r="Q1673" s="9">
        <v>2000</v>
      </c>
      <c r="W1673" s="9" t="s">
        <v>269</v>
      </c>
    </row>
    <row r="1674" spans="1:24" ht="17.25" customHeight="1" x14ac:dyDescent="0.2">
      <c r="A1674" s="9">
        <v>426960</v>
      </c>
      <c r="B1674" s="9" t="s">
        <v>5839</v>
      </c>
      <c r="C1674" s="9" t="s">
        <v>270</v>
      </c>
      <c r="D1674" s="9" t="s">
        <v>272</v>
      </c>
      <c r="E1674" s="9" t="s">
        <v>93</v>
      </c>
      <c r="F1674" s="188">
        <v>36161</v>
      </c>
      <c r="G1674" s="9" t="s">
        <v>273</v>
      </c>
      <c r="H1674" s="9" t="s">
        <v>31</v>
      </c>
      <c r="I1674" s="9" t="s">
        <v>157</v>
      </c>
      <c r="J1674" s="9" t="s">
        <v>29</v>
      </c>
      <c r="K1674" s="9">
        <v>2017</v>
      </c>
      <c r="L1674" s="9" t="s">
        <v>34</v>
      </c>
      <c r="N1674" s="9">
        <v>828</v>
      </c>
      <c r="O1674" s="188">
        <v>44595.534444444442</v>
      </c>
      <c r="P1674" s="9">
        <v>15000</v>
      </c>
      <c r="Q1674" s="9">
        <v>1000</v>
      </c>
      <c r="V1674" s="9" t="s">
        <v>269</v>
      </c>
    </row>
    <row r="1675" spans="1:24" ht="17.25" customHeight="1" x14ac:dyDescent="0.2">
      <c r="A1675" s="9">
        <v>425932</v>
      </c>
      <c r="B1675" s="9" t="s">
        <v>5840</v>
      </c>
      <c r="C1675" s="9" t="s">
        <v>276</v>
      </c>
      <c r="D1675" s="9" t="s">
        <v>277</v>
      </c>
      <c r="E1675" s="9" t="s">
        <v>93</v>
      </c>
      <c r="F1675" s="188">
        <v>35749</v>
      </c>
      <c r="G1675" s="9" t="s">
        <v>34</v>
      </c>
      <c r="H1675" s="9" t="s">
        <v>31</v>
      </c>
      <c r="I1675" s="9" t="s">
        <v>157</v>
      </c>
      <c r="J1675" s="9" t="s">
        <v>29</v>
      </c>
      <c r="K1675" s="9">
        <v>2015</v>
      </c>
      <c r="L1675" s="9" t="s">
        <v>34</v>
      </c>
      <c r="N1675" s="9">
        <v>830</v>
      </c>
      <c r="O1675" s="188">
        <v>44595.535185185188</v>
      </c>
      <c r="P1675" s="9">
        <v>7000</v>
      </c>
      <c r="Q1675" s="9">
        <v>2000</v>
      </c>
    </row>
    <row r="1676" spans="1:24" ht="17.25" customHeight="1" x14ac:dyDescent="0.2">
      <c r="A1676" s="9">
        <v>426412</v>
      </c>
      <c r="B1676" s="9" t="s">
        <v>5841</v>
      </c>
      <c r="C1676" s="9" t="s">
        <v>362</v>
      </c>
      <c r="D1676" s="9" t="s">
        <v>363</v>
      </c>
      <c r="E1676" s="9" t="s">
        <v>92</v>
      </c>
      <c r="F1676" s="188">
        <v>36285</v>
      </c>
      <c r="G1676" s="9" t="s">
        <v>86</v>
      </c>
      <c r="H1676" s="9" t="s">
        <v>31</v>
      </c>
      <c r="I1676" s="9" t="s">
        <v>157</v>
      </c>
      <c r="J1676" s="9" t="s">
        <v>29</v>
      </c>
      <c r="K1676" s="9">
        <v>2017</v>
      </c>
      <c r="L1676" s="9" t="s">
        <v>86</v>
      </c>
      <c r="N1676" s="9">
        <v>1086</v>
      </c>
      <c r="O1676" s="188">
        <v>44605.382743055554</v>
      </c>
      <c r="P1676" s="9">
        <v>23000</v>
      </c>
    </row>
    <row r="1677" spans="1:24" ht="17.25" customHeight="1" x14ac:dyDescent="0.2">
      <c r="A1677" s="9">
        <v>424993</v>
      </c>
      <c r="B1677" s="9" t="s">
        <v>5842</v>
      </c>
      <c r="C1677" s="9" t="s">
        <v>424</v>
      </c>
      <c r="D1677" s="9" t="s">
        <v>5843</v>
      </c>
      <c r="E1677" s="9" t="s">
        <v>93</v>
      </c>
      <c r="F1677" s="188">
        <v>36281</v>
      </c>
      <c r="G1677" s="9" t="s">
        <v>5844</v>
      </c>
      <c r="H1677" s="9" t="s">
        <v>31</v>
      </c>
      <c r="I1677" s="9" t="s">
        <v>157</v>
      </c>
      <c r="J1677" s="9" t="s">
        <v>29</v>
      </c>
      <c r="K1677" s="9">
        <v>2016</v>
      </c>
      <c r="L1677" s="9" t="s">
        <v>46</v>
      </c>
      <c r="N1677" s="9">
        <v>1004</v>
      </c>
      <c r="O1677" s="188">
        <v>44600.496944444443</v>
      </c>
      <c r="P1677" s="9">
        <v>18400</v>
      </c>
    </row>
    <row r="1678" spans="1:24" ht="17.25" customHeight="1" x14ac:dyDescent="0.2">
      <c r="A1678" s="9">
        <v>424820</v>
      </c>
      <c r="B1678" s="9" t="s">
        <v>5845</v>
      </c>
      <c r="C1678" s="9" t="s">
        <v>439</v>
      </c>
      <c r="D1678" s="9" t="s">
        <v>342</v>
      </c>
      <c r="E1678" s="9" t="s">
        <v>93</v>
      </c>
      <c r="F1678" s="188">
        <v>35796</v>
      </c>
      <c r="G1678" s="9" t="s">
        <v>34</v>
      </c>
      <c r="H1678" s="9" t="s">
        <v>31</v>
      </c>
      <c r="I1678" s="9" t="s">
        <v>157</v>
      </c>
      <c r="J1678" s="9" t="s">
        <v>32</v>
      </c>
      <c r="K1678" s="9">
        <v>2015</v>
      </c>
      <c r="L1678" s="9" t="s">
        <v>34</v>
      </c>
      <c r="N1678" s="9">
        <v>1179</v>
      </c>
      <c r="O1678" s="188">
        <v>44607.558067129627</v>
      </c>
      <c r="P1678" s="9">
        <v>18000</v>
      </c>
    </row>
    <row r="1679" spans="1:24" ht="17.25" customHeight="1" x14ac:dyDescent="0.2">
      <c r="A1679" s="9">
        <v>425895</v>
      </c>
      <c r="B1679" s="9" t="s">
        <v>5846</v>
      </c>
      <c r="C1679" s="9" t="s">
        <v>305</v>
      </c>
      <c r="D1679" s="9" t="s">
        <v>5847</v>
      </c>
      <c r="E1679" s="9" t="s">
        <v>93</v>
      </c>
      <c r="H1679" s="9" t="s">
        <v>31</v>
      </c>
      <c r="I1679" s="9" t="s">
        <v>157</v>
      </c>
      <c r="J1679" s="9" t="s">
        <v>29</v>
      </c>
      <c r="K1679" s="9">
        <v>2017</v>
      </c>
      <c r="L1679" s="9" t="s">
        <v>46</v>
      </c>
      <c r="N1679" s="9">
        <v>274</v>
      </c>
      <c r="O1679" s="188">
        <v>44574.488553240742</v>
      </c>
      <c r="P1679" s="9">
        <v>14000</v>
      </c>
    </row>
    <row r="1680" spans="1:24" ht="17.25" customHeight="1" x14ac:dyDescent="0.2">
      <c r="A1680" s="9">
        <v>407226</v>
      </c>
      <c r="B1680" s="9" t="s">
        <v>5848</v>
      </c>
      <c r="C1680" s="9" t="s">
        <v>669</v>
      </c>
      <c r="D1680" s="9" t="s">
        <v>288</v>
      </c>
      <c r="E1680" s="9" t="s">
        <v>92</v>
      </c>
      <c r="F1680" s="188">
        <v>26207</v>
      </c>
      <c r="G1680" s="9" t="s">
        <v>34</v>
      </c>
      <c r="H1680" s="9" t="s">
        <v>31</v>
      </c>
      <c r="I1680" s="9" t="s">
        <v>157</v>
      </c>
      <c r="J1680" s="9" t="s">
        <v>29</v>
      </c>
      <c r="K1680" s="9">
        <v>1989</v>
      </c>
      <c r="L1680" s="9" t="s">
        <v>34</v>
      </c>
      <c r="X1680" s="9" t="s">
        <v>517</v>
      </c>
    </row>
    <row r="1681" spans="1:24" ht="17.25" customHeight="1" x14ac:dyDescent="0.2">
      <c r="A1681" s="9">
        <v>419252</v>
      </c>
      <c r="B1681" s="9" t="s">
        <v>5849</v>
      </c>
      <c r="C1681" s="9" t="s">
        <v>285</v>
      </c>
      <c r="D1681" s="9" t="s">
        <v>321</v>
      </c>
      <c r="E1681" s="9" t="s">
        <v>92</v>
      </c>
      <c r="F1681" s="188">
        <v>34700</v>
      </c>
      <c r="G1681" s="9" t="s">
        <v>551</v>
      </c>
      <c r="H1681" s="9" t="s">
        <v>31</v>
      </c>
      <c r="I1681" s="9" t="s">
        <v>157</v>
      </c>
      <c r="J1681" s="9" t="s">
        <v>32</v>
      </c>
      <c r="K1681" s="9">
        <v>2013</v>
      </c>
      <c r="L1681" s="9" t="s">
        <v>89</v>
      </c>
      <c r="X1681" s="9" t="s">
        <v>517</v>
      </c>
    </row>
    <row r="1682" spans="1:24" ht="17.25" customHeight="1" x14ac:dyDescent="0.2">
      <c r="A1682" s="9">
        <v>420549</v>
      </c>
      <c r="B1682" s="9" t="s">
        <v>927</v>
      </c>
      <c r="C1682" s="9" t="s">
        <v>736</v>
      </c>
      <c r="D1682" s="9" t="s">
        <v>5850</v>
      </c>
      <c r="E1682" s="9" t="s">
        <v>92</v>
      </c>
      <c r="F1682" s="188">
        <v>36030</v>
      </c>
      <c r="G1682" s="9" t="s">
        <v>34</v>
      </c>
      <c r="H1682" s="9" t="s">
        <v>31</v>
      </c>
      <c r="I1682" s="9" t="s">
        <v>157</v>
      </c>
      <c r="J1682" s="9" t="s">
        <v>32</v>
      </c>
      <c r="K1682" s="9">
        <v>2016</v>
      </c>
      <c r="L1682" s="9" t="s">
        <v>34</v>
      </c>
      <c r="X1682" s="9" t="s">
        <v>517</v>
      </c>
    </row>
    <row r="1683" spans="1:24" ht="17.25" customHeight="1" x14ac:dyDescent="0.2">
      <c r="A1683" s="9">
        <v>420695</v>
      </c>
      <c r="B1683" s="9" t="s">
        <v>5851</v>
      </c>
      <c r="C1683" s="9" t="s">
        <v>339</v>
      </c>
      <c r="D1683" s="9" t="s">
        <v>539</v>
      </c>
      <c r="E1683" s="9" t="s">
        <v>93</v>
      </c>
      <c r="F1683" s="188">
        <v>31464</v>
      </c>
      <c r="G1683" s="9" t="s">
        <v>338</v>
      </c>
      <c r="H1683" s="9" t="s">
        <v>31</v>
      </c>
      <c r="I1683" s="9" t="s">
        <v>157</v>
      </c>
      <c r="J1683" s="9" t="s">
        <v>32</v>
      </c>
      <c r="K1683" s="9">
        <v>2004</v>
      </c>
      <c r="L1683" s="9" t="s">
        <v>46</v>
      </c>
      <c r="X1683" s="9" t="s">
        <v>517</v>
      </c>
    </row>
    <row r="1684" spans="1:24" ht="17.25" customHeight="1" x14ac:dyDescent="0.2">
      <c r="A1684" s="9">
        <v>420925</v>
      </c>
      <c r="B1684" s="9" t="s">
        <v>5852</v>
      </c>
      <c r="C1684" s="9" t="s">
        <v>396</v>
      </c>
      <c r="D1684" s="9" t="s">
        <v>5853</v>
      </c>
      <c r="E1684" s="9" t="s">
        <v>92</v>
      </c>
      <c r="F1684" s="188">
        <v>36074</v>
      </c>
      <c r="G1684" s="9" t="s">
        <v>34</v>
      </c>
      <c r="H1684" s="9" t="s">
        <v>31</v>
      </c>
      <c r="I1684" s="9" t="s">
        <v>157</v>
      </c>
      <c r="J1684" s="9" t="s">
        <v>32</v>
      </c>
      <c r="K1684" s="9">
        <v>2016</v>
      </c>
      <c r="L1684" s="9" t="s">
        <v>34</v>
      </c>
      <c r="X1684" s="9" t="s">
        <v>517</v>
      </c>
    </row>
    <row r="1685" spans="1:24" ht="17.25" customHeight="1" x14ac:dyDescent="0.2">
      <c r="A1685" s="9">
        <v>421367</v>
      </c>
      <c r="B1685" s="9" t="s">
        <v>5854</v>
      </c>
      <c r="C1685" s="9" t="s">
        <v>695</v>
      </c>
      <c r="D1685" s="9" t="s">
        <v>846</v>
      </c>
      <c r="E1685" s="9" t="s">
        <v>92</v>
      </c>
      <c r="F1685" s="188">
        <v>35947</v>
      </c>
      <c r="G1685" s="9" t="s">
        <v>34</v>
      </c>
      <c r="H1685" s="9" t="s">
        <v>31</v>
      </c>
      <c r="I1685" s="9" t="s">
        <v>157</v>
      </c>
      <c r="J1685" s="9">
        <v>0</v>
      </c>
      <c r="K1685" s="9">
        <v>0</v>
      </c>
      <c r="L1685" s="9">
        <v>0</v>
      </c>
      <c r="X1685" s="9" t="s">
        <v>517</v>
      </c>
    </row>
    <row r="1686" spans="1:24" ht="17.25" customHeight="1" x14ac:dyDescent="0.2">
      <c r="A1686" s="9">
        <v>419679</v>
      </c>
      <c r="B1686" s="9" t="s">
        <v>5855</v>
      </c>
      <c r="C1686" s="9" t="s">
        <v>415</v>
      </c>
      <c r="D1686" s="9" t="s">
        <v>5856</v>
      </c>
      <c r="E1686" s="9" t="s">
        <v>93</v>
      </c>
      <c r="F1686" s="188">
        <v>34860</v>
      </c>
      <c r="G1686" s="9" t="s">
        <v>77</v>
      </c>
      <c r="H1686" s="9" t="s">
        <v>31</v>
      </c>
      <c r="I1686" s="9" t="s">
        <v>157</v>
      </c>
      <c r="J1686" s="9" t="s">
        <v>32</v>
      </c>
      <c r="K1686" s="9">
        <v>2013</v>
      </c>
      <c r="L1686" s="9" t="s">
        <v>34</v>
      </c>
    </row>
    <row r="1687" spans="1:24" ht="17.25" customHeight="1" x14ac:dyDescent="0.2">
      <c r="A1687" s="9">
        <v>420608</v>
      </c>
      <c r="B1687" s="9" t="s">
        <v>5857</v>
      </c>
      <c r="C1687" s="9" t="s">
        <v>385</v>
      </c>
      <c r="D1687" s="9" t="s">
        <v>818</v>
      </c>
      <c r="E1687" s="9" t="s">
        <v>93</v>
      </c>
      <c r="F1687" s="188">
        <v>34335</v>
      </c>
      <c r="G1687" s="9" t="s">
        <v>34</v>
      </c>
      <c r="H1687" s="9" t="s">
        <v>31</v>
      </c>
      <c r="I1687" s="9" t="s">
        <v>157</v>
      </c>
      <c r="J1687" s="9" t="s">
        <v>32</v>
      </c>
      <c r="K1687" s="9">
        <v>2011</v>
      </c>
      <c r="L1687" s="9" t="s">
        <v>34</v>
      </c>
    </row>
    <row r="1688" spans="1:24" ht="17.25" customHeight="1" x14ac:dyDescent="0.2">
      <c r="A1688" s="9">
        <v>420621</v>
      </c>
      <c r="B1688" s="9" t="s">
        <v>5858</v>
      </c>
      <c r="C1688" s="9" t="s">
        <v>350</v>
      </c>
      <c r="D1688" s="9" t="s">
        <v>328</v>
      </c>
      <c r="E1688" s="9" t="s">
        <v>92</v>
      </c>
      <c r="F1688" s="188">
        <v>35491</v>
      </c>
      <c r="G1688" s="9" t="s">
        <v>34</v>
      </c>
      <c r="H1688" s="9" t="s">
        <v>31</v>
      </c>
      <c r="I1688" s="9" t="s">
        <v>157</v>
      </c>
      <c r="J1688" s="9" t="s">
        <v>32</v>
      </c>
      <c r="K1688" s="9">
        <v>2015</v>
      </c>
      <c r="L1688" s="9" t="s">
        <v>34</v>
      </c>
    </row>
    <row r="1689" spans="1:24" ht="17.25" customHeight="1" x14ac:dyDescent="0.2">
      <c r="A1689" s="9">
        <v>420720</v>
      </c>
      <c r="B1689" s="9" t="s">
        <v>5859</v>
      </c>
      <c r="C1689" s="9" t="s">
        <v>313</v>
      </c>
      <c r="D1689" s="9" t="s">
        <v>267</v>
      </c>
      <c r="E1689" s="9" t="s">
        <v>92</v>
      </c>
      <c r="F1689" s="188">
        <v>35796</v>
      </c>
      <c r="G1689" s="9" t="s">
        <v>34</v>
      </c>
      <c r="H1689" s="9" t="s">
        <v>31</v>
      </c>
      <c r="I1689" s="9" t="s">
        <v>157</v>
      </c>
      <c r="J1689" s="9" t="s">
        <v>29</v>
      </c>
      <c r="K1689" s="9">
        <v>2016</v>
      </c>
      <c r="L1689" s="9" t="s">
        <v>83</v>
      </c>
    </row>
    <row r="1690" spans="1:24" ht="17.25" customHeight="1" x14ac:dyDescent="0.2">
      <c r="A1690" s="9">
        <v>420785</v>
      </c>
      <c r="B1690" s="9" t="s">
        <v>5860</v>
      </c>
      <c r="C1690" s="9" t="s">
        <v>985</v>
      </c>
      <c r="D1690" s="9" t="s">
        <v>563</v>
      </c>
      <c r="E1690" s="9" t="s">
        <v>92</v>
      </c>
      <c r="F1690" s="188">
        <v>29764</v>
      </c>
      <c r="G1690" s="9" t="s">
        <v>34</v>
      </c>
      <c r="H1690" s="9" t="s">
        <v>35</v>
      </c>
      <c r="I1690" s="9" t="s">
        <v>157</v>
      </c>
      <c r="J1690" s="9" t="s">
        <v>32</v>
      </c>
      <c r="K1690" s="9">
        <v>2000</v>
      </c>
      <c r="L1690" s="9" t="s">
        <v>34</v>
      </c>
    </row>
    <row r="1691" spans="1:24" ht="17.25" customHeight="1" x14ac:dyDescent="0.2">
      <c r="A1691" s="9">
        <v>420843</v>
      </c>
      <c r="B1691" s="9" t="s">
        <v>5861</v>
      </c>
      <c r="C1691" s="9" t="s">
        <v>5862</v>
      </c>
      <c r="D1691" s="9" t="s">
        <v>409</v>
      </c>
      <c r="E1691" s="9" t="s">
        <v>93</v>
      </c>
      <c r="F1691" s="188">
        <v>35909</v>
      </c>
      <c r="G1691" s="9" t="s">
        <v>34</v>
      </c>
      <c r="H1691" s="9" t="s">
        <v>31</v>
      </c>
      <c r="I1691" s="9" t="s">
        <v>157</v>
      </c>
      <c r="J1691" s="9" t="s">
        <v>32</v>
      </c>
      <c r="K1691" s="9">
        <v>2016</v>
      </c>
      <c r="L1691" s="9" t="s">
        <v>46</v>
      </c>
    </row>
    <row r="1692" spans="1:24" ht="17.25" customHeight="1" x14ac:dyDescent="0.2">
      <c r="A1692" s="9">
        <v>421631</v>
      </c>
      <c r="B1692" s="9" t="s">
        <v>5863</v>
      </c>
      <c r="C1692" s="9" t="s">
        <v>380</v>
      </c>
      <c r="D1692" s="9" t="s">
        <v>560</v>
      </c>
      <c r="E1692" s="9" t="s">
        <v>93</v>
      </c>
      <c r="F1692" s="188">
        <v>31136</v>
      </c>
      <c r="G1692" s="9" t="s">
        <v>866</v>
      </c>
      <c r="H1692" s="9" t="s">
        <v>31</v>
      </c>
      <c r="I1692" s="9" t="s">
        <v>157</v>
      </c>
      <c r="J1692" s="9" t="s">
        <v>32</v>
      </c>
      <c r="K1692" s="9">
        <v>2004</v>
      </c>
      <c r="L1692" s="9" t="s">
        <v>66</v>
      </c>
    </row>
    <row r="1693" spans="1:24" ht="17.25" customHeight="1" x14ac:dyDescent="0.2">
      <c r="A1693" s="9">
        <v>421814</v>
      </c>
      <c r="B1693" s="9" t="s">
        <v>5864</v>
      </c>
      <c r="C1693" s="9" t="s">
        <v>598</v>
      </c>
      <c r="D1693" s="9" t="s">
        <v>5865</v>
      </c>
      <c r="E1693" s="9" t="s">
        <v>92</v>
      </c>
      <c r="F1693" s="188">
        <v>33774</v>
      </c>
      <c r="G1693" s="9" t="s">
        <v>5866</v>
      </c>
      <c r="H1693" s="9" t="s">
        <v>31</v>
      </c>
      <c r="I1693" s="9" t="s">
        <v>157</v>
      </c>
      <c r="J1693" s="9" t="s">
        <v>29</v>
      </c>
      <c r="K1693" s="9">
        <v>2011</v>
      </c>
      <c r="L1693" s="9" t="s">
        <v>56</v>
      </c>
    </row>
    <row r="1694" spans="1:24" ht="17.25" customHeight="1" x14ac:dyDescent="0.2">
      <c r="A1694" s="9">
        <v>422125</v>
      </c>
      <c r="B1694" s="9" t="s">
        <v>5867</v>
      </c>
      <c r="C1694" s="9" t="s">
        <v>566</v>
      </c>
      <c r="D1694" s="9" t="s">
        <v>502</v>
      </c>
      <c r="E1694" s="9" t="s">
        <v>92</v>
      </c>
      <c r="F1694" s="188">
        <v>36170</v>
      </c>
      <c r="G1694" s="9" t="s">
        <v>53</v>
      </c>
      <c r="H1694" s="9" t="s">
        <v>31</v>
      </c>
      <c r="I1694" s="9" t="s">
        <v>157</v>
      </c>
      <c r="J1694" s="9" t="s">
        <v>29</v>
      </c>
      <c r="K1694" s="9">
        <v>2016</v>
      </c>
      <c r="L1694" s="9" t="s">
        <v>34</v>
      </c>
    </row>
    <row r="1695" spans="1:24" ht="17.25" customHeight="1" x14ac:dyDescent="0.2">
      <c r="A1695" s="9">
        <v>422517</v>
      </c>
      <c r="B1695" s="9" t="s">
        <v>5868</v>
      </c>
      <c r="C1695" s="9" t="s">
        <v>881</v>
      </c>
      <c r="D1695" s="9" t="s">
        <v>778</v>
      </c>
      <c r="E1695" s="9" t="s">
        <v>92</v>
      </c>
      <c r="F1695" s="188">
        <v>35895</v>
      </c>
      <c r="G1695" s="9" t="s">
        <v>34</v>
      </c>
      <c r="H1695" s="9" t="s">
        <v>31</v>
      </c>
      <c r="I1695" s="9" t="s">
        <v>157</v>
      </c>
      <c r="J1695" s="9" t="s">
        <v>32</v>
      </c>
      <c r="K1695" s="9">
        <v>2017</v>
      </c>
      <c r="L1695" s="9" t="s">
        <v>34</v>
      </c>
    </row>
    <row r="1696" spans="1:24" ht="17.25" customHeight="1" x14ac:dyDescent="0.2">
      <c r="A1696" s="9">
        <v>422541</v>
      </c>
      <c r="B1696" s="9" t="s">
        <v>5869</v>
      </c>
      <c r="C1696" s="9" t="s">
        <v>387</v>
      </c>
      <c r="D1696" s="9" t="s">
        <v>5870</v>
      </c>
      <c r="E1696" s="9" t="s">
        <v>92</v>
      </c>
      <c r="F1696" s="188">
        <v>35842</v>
      </c>
      <c r="G1696" s="9" t="s">
        <v>388</v>
      </c>
      <c r="H1696" s="9" t="s">
        <v>31</v>
      </c>
      <c r="I1696" s="9" t="s">
        <v>157</v>
      </c>
      <c r="J1696" s="9" t="s">
        <v>29</v>
      </c>
      <c r="K1696" s="9">
        <v>2017</v>
      </c>
      <c r="L1696" s="9" t="s">
        <v>46</v>
      </c>
    </row>
    <row r="1697" spans="1:12" ht="17.25" customHeight="1" x14ac:dyDescent="0.2">
      <c r="A1697" s="9">
        <v>422554</v>
      </c>
      <c r="B1697" s="9" t="s">
        <v>5871</v>
      </c>
      <c r="C1697" s="9" t="s">
        <v>285</v>
      </c>
      <c r="D1697" s="9" t="s">
        <v>431</v>
      </c>
      <c r="E1697" s="9" t="s">
        <v>92</v>
      </c>
      <c r="F1697" s="188">
        <v>36311</v>
      </c>
      <c r="G1697" s="9" t="s">
        <v>34</v>
      </c>
      <c r="H1697" s="9" t="s">
        <v>31</v>
      </c>
      <c r="I1697" s="9" t="s">
        <v>157</v>
      </c>
      <c r="J1697" s="9" t="s">
        <v>32</v>
      </c>
      <c r="L1697" s="9" t="s">
        <v>34</v>
      </c>
    </row>
    <row r="1698" spans="1:12" ht="17.25" customHeight="1" x14ac:dyDescent="0.2">
      <c r="A1698" s="9">
        <v>423191</v>
      </c>
      <c r="B1698" s="9" t="s">
        <v>5872</v>
      </c>
      <c r="C1698" s="9" t="s">
        <v>266</v>
      </c>
      <c r="D1698" s="9" t="s">
        <v>5873</v>
      </c>
      <c r="E1698" s="9" t="s">
        <v>92</v>
      </c>
      <c r="F1698" s="188">
        <v>36104</v>
      </c>
      <c r="G1698" s="9" t="s">
        <v>34</v>
      </c>
      <c r="H1698" s="9" t="s">
        <v>31</v>
      </c>
      <c r="I1698" s="9" t="s">
        <v>157</v>
      </c>
      <c r="J1698" s="9" t="s">
        <v>32</v>
      </c>
      <c r="K1698" s="9">
        <v>2016</v>
      </c>
      <c r="L1698" s="9" t="s">
        <v>34</v>
      </c>
    </row>
    <row r="1699" spans="1:12" ht="17.25" customHeight="1" x14ac:dyDescent="0.2">
      <c r="A1699" s="9">
        <v>423252</v>
      </c>
      <c r="B1699" s="9" t="s">
        <v>5874</v>
      </c>
      <c r="C1699" s="9" t="s">
        <v>380</v>
      </c>
      <c r="D1699" s="9" t="s">
        <v>5875</v>
      </c>
      <c r="E1699" s="9" t="s">
        <v>92</v>
      </c>
      <c r="F1699" s="188">
        <v>36418</v>
      </c>
      <c r="G1699" s="9" t="s">
        <v>480</v>
      </c>
      <c r="H1699" s="9" t="s">
        <v>31</v>
      </c>
      <c r="I1699" s="9" t="s">
        <v>157</v>
      </c>
      <c r="J1699" s="9" t="s">
        <v>29</v>
      </c>
      <c r="K1699" s="9">
        <v>2017</v>
      </c>
      <c r="L1699" s="9" t="s">
        <v>46</v>
      </c>
    </row>
    <row r="1700" spans="1:12" ht="17.25" customHeight="1" x14ac:dyDescent="0.2">
      <c r="A1700" s="9">
        <v>423337</v>
      </c>
      <c r="B1700" s="9" t="s">
        <v>5876</v>
      </c>
      <c r="C1700" s="9" t="s">
        <v>358</v>
      </c>
      <c r="D1700" s="9" t="s">
        <v>337</v>
      </c>
      <c r="E1700" s="9" t="s">
        <v>92</v>
      </c>
      <c r="F1700" s="188">
        <v>29782</v>
      </c>
      <c r="G1700" s="9" t="s">
        <v>695</v>
      </c>
      <c r="H1700" s="9" t="s">
        <v>31</v>
      </c>
      <c r="I1700" s="9" t="s">
        <v>157</v>
      </c>
      <c r="J1700" s="9" t="s">
        <v>32</v>
      </c>
      <c r="K1700" s="9">
        <v>2005</v>
      </c>
      <c r="L1700" s="9" t="s">
        <v>83</v>
      </c>
    </row>
    <row r="1701" spans="1:12" ht="17.25" customHeight="1" x14ac:dyDescent="0.2">
      <c r="A1701" s="9">
        <v>423407</v>
      </c>
      <c r="B1701" s="9" t="s">
        <v>5877</v>
      </c>
      <c r="C1701" s="9" t="s">
        <v>632</v>
      </c>
      <c r="D1701" s="9" t="s">
        <v>279</v>
      </c>
      <c r="E1701" s="9" t="s">
        <v>92</v>
      </c>
      <c r="F1701" s="188">
        <v>35853</v>
      </c>
      <c r="G1701" s="9" t="s">
        <v>513</v>
      </c>
      <c r="H1701" s="9" t="s">
        <v>31</v>
      </c>
      <c r="I1701" s="9" t="s">
        <v>157</v>
      </c>
      <c r="J1701" s="9" t="s">
        <v>29</v>
      </c>
      <c r="K1701" s="9">
        <v>2017</v>
      </c>
      <c r="L1701" s="9" t="s">
        <v>46</v>
      </c>
    </row>
    <row r="1702" spans="1:12" ht="17.25" customHeight="1" x14ac:dyDescent="0.2">
      <c r="A1702" s="9">
        <v>423447</v>
      </c>
      <c r="B1702" s="9" t="s">
        <v>5878</v>
      </c>
      <c r="C1702" s="9" t="s">
        <v>312</v>
      </c>
      <c r="D1702" s="9" t="s">
        <v>5879</v>
      </c>
      <c r="E1702" s="9" t="s">
        <v>92</v>
      </c>
      <c r="F1702" s="188">
        <v>36435</v>
      </c>
      <c r="G1702" s="9" t="s">
        <v>34</v>
      </c>
      <c r="H1702" s="9" t="s">
        <v>31</v>
      </c>
      <c r="I1702" s="9" t="s">
        <v>157</v>
      </c>
      <c r="J1702" s="9" t="s">
        <v>32</v>
      </c>
      <c r="K1702" s="9">
        <v>2017</v>
      </c>
      <c r="L1702" s="9" t="s">
        <v>34</v>
      </c>
    </row>
    <row r="1703" spans="1:12" ht="17.25" customHeight="1" x14ac:dyDescent="0.2">
      <c r="A1703" s="9">
        <v>423879</v>
      </c>
      <c r="B1703" s="9" t="s">
        <v>5880</v>
      </c>
      <c r="C1703" s="9" t="s">
        <v>5059</v>
      </c>
      <c r="D1703" s="9" t="s">
        <v>5881</v>
      </c>
      <c r="E1703" s="9" t="s">
        <v>92</v>
      </c>
      <c r="F1703" s="188">
        <v>36055</v>
      </c>
      <c r="G1703" s="9" t="s">
        <v>34</v>
      </c>
      <c r="H1703" s="9" t="s">
        <v>31</v>
      </c>
      <c r="I1703" s="9" t="s">
        <v>157</v>
      </c>
      <c r="J1703" s="9" t="s">
        <v>32</v>
      </c>
      <c r="K1703" s="9">
        <v>2017</v>
      </c>
      <c r="L1703" s="9" t="s">
        <v>34</v>
      </c>
    </row>
    <row r="1704" spans="1:12" ht="17.25" customHeight="1" x14ac:dyDescent="0.2">
      <c r="A1704" s="9">
        <v>424209</v>
      </c>
      <c r="B1704" s="9" t="s">
        <v>5882</v>
      </c>
      <c r="C1704" s="9" t="s">
        <v>466</v>
      </c>
      <c r="D1704" s="9" t="s">
        <v>296</v>
      </c>
      <c r="E1704" s="9" t="s">
        <v>93</v>
      </c>
      <c r="F1704" s="188">
        <v>34178</v>
      </c>
      <c r="G1704" s="9" t="s">
        <v>549</v>
      </c>
      <c r="H1704" s="9" t="s">
        <v>31</v>
      </c>
      <c r="I1704" s="9" t="s">
        <v>157</v>
      </c>
      <c r="J1704" s="9" t="s">
        <v>29</v>
      </c>
      <c r="K1704" s="9">
        <v>2013</v>
      </c>
      <c r="L1704" s="9" t="s">
        <v>34</v>
      </c>
    </row>
    <row r="1705" spans="1:12" ht="17.25" customHeight="1" x14ac:dyDescent="0.2">
      <c r="A1705" s="9">
        <v>424330</v>
      </c>
      <c r="B1705" s="9" t="s">
        <v>5883</v>
      </c>
      <c r="C1705" s="9" t="s">
        <v>779</v>
      </c>
      <c r="D1705" s="9" t="s">
        <v>368</v>
      </c>
      <c r="E1705" s="9" t="s">
        <v>93</v>
      </c>
      <c r="F1705" s="188">
        <v>35450</v>
      </c>
      <c r="G1705" s="9" t="s">
        <v>34</v>
      </c>
      <c r="H1705" s="9" t="s">
        <v>31</v>
      </c>
      <c r="I1705" s="9" t="s">
        <v>157</v>
      </c>
      <c r="J1705" s="9" t="s">
        <v>29</v>
      </c>
      <c r="K1705" s="9">
        <v>2017</v>
      </c>
      <c r="L1705" s="9" t="s">
        <v>46</v>
      </c>
    </row>
    <row r="1706" spans="1:12" ht="17.25" customHeight="1" x14ac:dyDescent="0.2">
      <c r="A1706" s="9">
        <v>424417</v>
      </c>
      <c r="B1706" s="9" t="s">
        <v>5884</v>
      </c>
      <c r="C1706" s="9" t="s">
        <v>897</v>
      </c>
      <c r="D1706" s="9" t="s">
        <v>459</v>
      </c>
      <c r="E1706" s="9" t="s">
        <v>93</v>
      </c>
      <c r="F1706" s="188">
        <v>35119</v>
      </c>
      <c r="G1706" s="9" t="s">
        <v>414</v>
      </c>
      <c r="H1706" s="9" t="s">
        <v>31</v>
      </c>
      <c r="I1706" s="9" t="s">
        <v>157</v>
      </c>
      <c r="J1706" s="9" t="s">
        <v>32</v>
      </c>
      <c r="K1706" s="9">
        <v>2016</v>
      </c>
      <c r="L1706" s="9" t="s">
        <v>268</v>
      </c>
    </row>
    <row r="1707" spans="1:12" ht="17.25" customHeight="1" x14ac:dyDescent="0.2">
      <c r="A1707" s="9">
        <v>424503</v>
      </c>
      <c r="B1707" s="9" t="s">
        <v>5885</v>
      </c>
      <c r="C1707" s="9" t="s">
        <v>305</v>
      </c>
      <c r="D1707" s="9" t="s">
        <v>900</v>
      </c>
      <c r="E1707" s="9" t="s">
        <v>93</v>
      </c>
      <c r="F1707" s="188">
        <v>35796</v>
      </c>
      <c r="G1707" s="9" t="s">
        <v>454</v>
      </c>
      <c r="H1707" s="9" t="s">
        <v>31</v>
      </c>
      <c r="I1707" s="9" t="s">
        <v>157</v>
      </c>
      <c r="J1707" s="9" t="s">
        <v>32</v>
      </c>
      <c r="K1707" s="9">
        <v>2016</v>
      </c>
      <c r="L1707" s="9" t="s">
        <v>46</v>
      </c>
    </row>
    <row r="1708" spans="1:12" ht="17.25" customHeight="1" x14ac:dyDescent="0.2">
      <c r="A1708" s="9">
        <v>424624</v>
      </c>
      <c r="B1708" s="9" t="s">
        <v>5886</v>
      </c>
      <c r="C1708" s="9" t="s">
        <v>302</v>
      </c>
      <c r="D1708" s="9" t="s">
        <v>376</v>
      </c>
      <c r="E1708" s="9" t="s">
        <v>93</v>
      </c>
      <c r="F1708" s="188">
        <v>35830</v>
      </c>
      <c r="G1708" s="9" t="s">
        <v>301</v>
      </c>
      <c r="H1708" s="9" t="s">
        <v>31</v>
      </c>
      <c r="I1708" s="9" t="s">
        <v>157</v>
      </c>
      <c r="J1708" s="9" t="s">
        <v>29</v>
      </c>
      <c r="K1708" s="9">
        <v>2016</v>
      </c>
      <c r="L1708" s="9" t="s">
        <v>34</v>
      </c>
    </row>
    <row r="1709" spans="1:12" ht="17.25" customHeight="1" x14ac:dyDescent="0.2">
      <c r="A1709" s="9">
        <v>424685</v>
      </c>
      <c r="B1709" s="9" t="s">
        <v>5887</v>
      </c>
      <c r="C1709" s="9" t="s">
        <v>662</v>
      </c>
      <c r="D1709" s="9" t="s">
        <v>475</v>
      </c>
      <c r="E1709" s="9" t="s">
        <v>93</v>
      </c>
      <c r="F1709" s="188">
        <v>35668</v>
      </c>
      <c r="G1709" s="9" t="s">
        <v>513</v>
      </c>
      <c r="H1709" s="9" t="s">
        <v>31</v>
      </c>
      <c r="I1709" s="9" t="s">
        <v>157</v>
      </c>
      <c r="J1709" s="9" t="s">
        <v>29</v>
      </c>
      <c r="K1709" s="9">
        <v>2015</v>
      </c>
      <c r="L1709" s="9" t="s">
        <v>46</v>
      </c>
    </row>
    <row r="1710" spans="1:12" ht="17.25" customHeight="1" x14ac:dyDescent="0.2">
      <c r="A1710" s="9">
        <v>424689</v>
      </c>
      <c r="B1710" s="9" t="s">
        <v>5888</v>
      </c>
      <c r="C1710" s="9" t="s">
        <v>470</v>
      </c>
      <c r="D1710" s="9" t="s">
        <v>5889</v>
      </c>
      <c r="E1710" s="9" t="s">
        <v>92</v>
      </c>
      <c r="F1710" s="188">
        <v>35431</v>
      </c>
      <c r="G1710" s="9" t="s">
        <v>493</v>
      </c>
      <c r="H1710" s="9" t="s">
        <v>35</v>
      </c>
      <c r="I1710" s="9" t="s">
        <v>157</v>
      </c>
      <c r="J1710" s="9" t="s">
        <v>29</v>
      </c>
      <c r="K1710" s="9">
        <v>2014</v>
      </c>
      <c r="L1710" s="9" t="s">
        <v>89</v>
      </c>
    </row>
    <row r="1711" spans="1:12" ht="17.25" customHeight="1" x14ac:dyDescent="0.2">
      <c r="A1711" s="9">
        <v>424926</v>
      </c>
      <c r="B1711" s="9" t="s">
        <v>5890</v>
      </c>
      <c r="C1711" s="9" t="s">
        <v>997</v>
      </c>
      <c r="D1711" s="9" t="s">
        <v>1047</v>
      </c>
      <c r="E1711" s="9" t="s">
        <v>93</v>
      </c>
      <c r="F1711" s="188">
        <v>36172</v>
      </c>
      <c r="G1711" s="9" t="s">
        <v>34</v>
      </c>
      <c r="H1711" s="9" t="s">
        <v>35</v>
      </c>
      <c r="I1711" s="9" t="s">
        <v>157</v>
      </c>
      <c r="J1711" s="9" t="s">
        <v>29</v>
      </c>
      <c r="K1711" s="9">
        <v>2016</v>
      </c>
      <c r="L1711" s="9" t="s">
        <v>34</v>
      </c>
    </row>
    <row r="1712" spans="1:12" ht="17.25" customHeight="1" x14ac:dyDescent="0.2">
      <c r="A1712" s="9">
        <v>424994</v>
      </c>
      <c r="B1712" s="9" t="s">
        <v>5891</v>
      </c>
      <c r="C1712" s="9" t="s">
        <v>652</v>
      </c>
      <c r="D1712" s="9" t="s">
        <v>5892</v>
      </c>
      <c r="E1712" s="9" t="s">
        <v>93</v>
      </c>
      <c r="F1712" s="188">
        <v>35409</v>
      </c>
      <c r="G1712" s="9" t="s">
        <v>5893</v>
      </c>
      <c r="H1712" s="9" t="s">
        <v>31</v>
      </c>
      <c r="I1712" s="9" t="s">
        <v>157</v>
      </c>
      <c r="J1712" s="9" t="s">
        <v>29</v>
      </c>
      <c r="K1712" s="9">
        <v>2014</v>
      </c>
      <c r="L1712" s="9" t="s">
        <v>77</v>
      </c>
    </row>
    <row r="1713" spans="1:12" ht="17.25" customHeight="1" x14ac:dyDescent="0.2">
      <c r="A1713" s="9">
        <v>425089</v>
      </c>
      <c r="B1713" s="9" t="s">
        <v>5894</v>
      </c>
      <c r="C1713" s="9" t="s">
        <v>305</v>
      </c>
      <c r="D1713" s="9" t="s">
        <v>1067</v>
      </c>
      <c r="E1713" s="9" t="s">
        <v>92</v>
      </c>
      <c r="F1713" s="188">
        <v>32765</v>
      </c>
      <c r="G1713" s="9" t="s">
        <v>5895</v>
      </c>
      <c r="H1713" s="9" t="s">
        <v>31</v>
      </c>
      <c r="I1713" s="9" t="s">
        <v>157</v>
      </c>
      <c r="J1713" s="9" t="s">
        <v>29</v>
      </c>
      <c r="K1713" s="9">
        <v>2007</v>
      </c>
      <c r="L1713" s="9" t="s">
        <v>46</v>
      </c>
    </row>
    <row r="1714" spans="1:12" ht="17.25" customHeight="1" x14ac:dyDescent="0.2">
      <c r="A1714" s="9">
        <v>425427</v>
      </c>
      <c r="B1714" s="9" t="s">
        <v>5896</v>
      </c>
      <c r="C1714" s="9" t="s">
        <v>736</v>
      </c>
      <c r="D1714" s="9" t="s">
        <v>737</v>
      </c>
      <c r="E1714" s="9" t="s">
        <v>93</v>
      </c>
      <c r="F1714" s="188">
        <v>34340</v>
      </c>
      <c r="G1714" s="9" t="s">
        <v>34</v>
      </c>
      <c r="H1714" s="9" t="s">
        <v>31</v>
      </c>
      <c r="I1714" s="9" t="s">
        <v>157</v>
      </c>
      <c r="J1714" s="9" t="s">
        <v>32</v>
      </c>
      <c r="K1714" s="9">
        <v>2012</v>
      </c>
      <c r="L1714" s="9" t="s">
        <v>34</v>
      </c>
    </row>
    <row r="1715" spans="1:12" ht="17.25" customHeight="1" x14ac:dyDescent="0.2">
      <c r="A1715" s="9">
        <v>425632</v>
      </c>
      <c r="B1715" s="9" t="s">
        <v>5897</v>
      </c>
      <c r="C1715" s="9" t="s">
        <v>389</v>
      </c>
      <c r="D1715" s="9" t="s">
        <v>5898</v>
      </c>
      <c r="E1715" s="9" t="s">
        <v>93</v>
      </c>
      <c r="F1715" s="188">
        <v>36002</v>
      </c>
      <c r="G1715" s="9" t="s">
        <v>34</v>
      </c>
      <c r="H1715" s="9" t="s">
        <v>31</v>
      </c>
      <c r="I1715" s="9" t="s">
        <v>157</v>
      </c>
      <c r="J1715" s="9" t="s">
        <v>32</v>
      </c>
      <c r="K1715" s="9">
        <v>2016</v>
      </c>
      <c r="L1715" s="9" t="s">
        <v>46</v>
      </c>
    </row>
    <row r="1716" spans="1:12" ht="17.25" customHeight="1" x14ac:dyDescent="0.2">
      <c r="A1716" s="9">
        <v>425693</v>
      </c>
      <c r="B1716" s="9" t="s">
        <v>5899</v>
      </c>
      <c r="C1716" s="9" t="s">
        <v>632</v>
      </c>
      <c r="D1716" s="9" t="s">
        <v>539</v>
      </c>
      <c r="E1716" s="9" t="s">
        <v>93</v>
      </c>
      <c r="F1716" s="188">
        <v>35894</v>
      </c>
      <c r="G1716" s="9" t="s">
        <v>513</v>
      </c>
      <c r="H1716" s="9" t="s">
        <v>31</v>
      </c>
      <c r="I1716" s="9" t="s">
        <v>157</v>
      </c>
      <c r="J1716" s="9" t="s">
        <v>32</v>
      </c>
      <c r="K1716" s="9">
        <v>2016</v>
      </c>
      <c r="L1716" s="9" t="s">
        <v>46</v>
      </c>
    </row>
    <row r="1717" spans="1:12" ht="17.25" customHeight="1" x14ac:dyDescent="0.2">
      <c r="A1717" s="9">
        <v>425742</v>
      </c>
      <c r="B1717" s="9" t="s">
        <v>5900</v>
      </c>
      <c r="C1717" s="9" t="s">
        <v>331</v>
      </c>
      <c r="D1717" s="9" t="s">
        <v>321</v>
      </c>
      <c r="E1717" s="9" t="s">
        <v>93</v>
      </c>
      <c r="F1717" s="188">
        <v>35553</v>
      </c>
      <c r="G1717" s="9" t="s">
        <v>34</v>
      </c>
      <c r="H1717" s="9" t="s">
        <v>31</v>
      </c>
      <c r="I1717" s="9" t="s">
        <v>157</v>
      </c>
      <c r="J1717" s="9" t="s">
        <v>29</v>
      </c>
      <c r="K1717" s="9">
        <v>2015</v>
      </c>
      <c r="L1717" s="9" t="s">
        <v>34</v>
      </c>
    </row>
    <row r="1718" spans="1:12" ht="17.25" customHeight="1" x14ac:dyDescent="0.2">
      <c r="A1718" s="9">
        <v>425769</v>
      </c>
      <c r="B1718" s="9" t="s">
        <v>5901</v>
      </c>
      <c r="C1718" s="9" t="s">
        <v>430</v>
      </c>
      <c r="D1718" s="9" t="s">
        <v>290</v>
      </c>
      <c r="E1718" s="9" t="s">
        <v>92</v>
      </c>
      <c r="F1718" s="188">
        <v>36526</v>
      </c>
      <c r="G1718" s="9" t="s">
        <v>34</v>
      </c>
      <c r="H1718" s="9" t="s">
        <v>31</v>
      </c>
      <c r="I1718" s="9" t="s">
        <v>157</v>
      </c>
      <c r="J1718" s="9" t="s">
        <v>32</v>
      </c>
      <c r="K1718" s="9">
        <v>2017</v>
      </c>
      <c r="L1718" s="9" t="s">
        <v>89</v>
      </c>
    </row>
    <row r="1719" spans="1:12" ht="17.25" customHeight="1" x14ac:dyDescent="0.2">
      <c r="A1719" s="9">
        <v>425882</v>
      </c>
      <c r="B1719" s="9" t="s">
        <v>5902</v>
      </c>
      <c r="C1719" s="9" t="s">
        <v>411</v>
      </c>
      <c r="D1719" s="9" t="s">
        <v>3113</v>
      </c>
      <c r="E1719" s="9" t="s">
        <v>93</v>
      </c>
      <c r="F1719" s="188">
        <v>32533</v>
      </c>
      <c r="G1719" s="9" t="s">
        <v>880</v>
      </c>
      <c r="H1719" s="9" t="s">
        <v>31</v>
      </c>
      <c r="I1719" s="9" t="s">
        <v>157</v>
      </c>
      <c r="J1719" s="9" t="s">
        <v>32</v>
      </c>
      <c r="K1719" s="9" t="s">
        <v>5473</v>
      </c>
      <c r="L1719" s="9" t="s">
        <v>46</v>
      </c>
    </row>
    <row r="1720" spans="1:12" ht="17.25" customHeight="1" x14ac:dyDescent="0.2">
      <c r="A1720" s="9">
        <v>425958</v>
      </c>
      <c r="B1720" s="9" t="s">
        <v>5903</v>
      </c>
      <c r="C1720" s="9" t="s">
        <v>559</v>
      </c>
      <c r="D1720" s="9" t="s">
        <v>328</v>
      </c>
      <c r="E1720" s="9" t="s">
        <v>93</v>
      </c>
      <c r="F1720" s="188" t="s">
        <v>5904</v>
      </c>
      <c r="G1720" s="9" t="s">
        <v>5905</v>
      </c>
      <c r="H1720" s="9" t="s">
        <v>31</v>
      </c>
      <c r="I1720" s="9" t="s">
        <v>157</v>
      </c>
      <c r="J1720" s="9" t="s">
        <v>29</v>
      </c>
      <c r="K1720" s="9">
        <v>2008</v>
      </c>
      <c r="L1720" s="9" t="s">
        <v>46</v>
      </c>
    </row>
    <row r="1721" spans="1:12" ht="17.25" customHeight="1" x14ac:dyDescent="0.2">
      <c r="A1721" s="9">
        <v>426011</v>
      </c>
      <c r="B1721" s="9" t="s">
        <v>5906</v>
      </c>
      <c r="C1721" s="9" t="s">
        <v>616</v>
      </c>
      <c r="D1721" s="9" t="s">
        <v>5907</v>
      </c>
      <c r="E1721" s="9" t="s">
        <v>92</v>
      </c>
      <c r="F1721" s="188">
        <v>34700</v>
      </c>
      <c r="G1721" s="9" t="s">
        <v>268</v>
      </c>
      <c r="H1721" s="9" t="s">
        <v>31</v>
      </c>
      <c r="I1721" s="9" t="s">
        <v>157</v>
      </c>
      <c r="J1721" s="9" t="s">
        <v>29</v>
      </c>
      <c r="K1721" s="9">
        <v>2013</v>
      </c>
      <c r="L1721" s="9" t="s">
        <v>56</v>
      </c>
    </row>
    <row r="1722" spans="1:12" ht="17.25" customHeight="1" x14ac:dyDescent="0.2">
      <c r="A1722" s="9">
        <v>426062</v>
      </c>
      <c r="B1722" s="9" t="s">
        <v>5908</v>
      </c>
      <c r="C1722" s="9" t="s">
        <v>3748</v>
      </c>
      <c r="D1722" s="9" t="s">
        <v>5909</v>
      </c>
      <c r="E1722" s="9" t="s">
        <v>93</v>
      </c>
      <c r="F1722" s="188">
        <v>35615</v>
      </c>
      <c r="G1722" s="9" t="s">
        <v>86</v>
      </c>
      <c r="H1722" s="9" t="s">
        <v>31</v>
      </c>
      <c r="I1722" s="9" t="s">
        <v>157</v>
      </c>
      <c r="J1722" s="9" t="s">
        <v>29</v>
      </c>
      <c r="K1722" s="9">
        <v>2016</v>
      </c>
      <c r="L1722" s="9" t="s">
        <v>86</v>
      </c>
    </row>
    <row r="1723" spans="1:12" ht="17.25" customHeight="1" x14ac:dyDescent="0.2">
      <c r="A1723" s="9">
        <v>426075</v>
      </c>
      <c r="B1723" s="9" t="s">
        <v>5910</v>
      </c>
      <c r="C1723" s="9" t="s">
        <v>285</v>
      </c>
      <c r="D1723" s="9" t="s">
        <v>386</v>
      </c>
      <c r="E1723" s="9" t="s">
        <v>92</v>
      </c>
      <c r="F1723" s="188">
        <v>36647</v>
      </c>
      <c r="G1723" s="9" t="s">
        <v>5911</v>
      </c>
      <c r="H1723" s="9" t="s">
        <v>31</v>
      </c>
      <c r="I1723" s="9" t="s">
        <v>157</v>
      </c>
      <c r="J1723" s="9" t="s">
        <v>32</v>
      </c>
      <c r="K1723" s="9">
        <v>2017</v>
      </c>
      <c r="L1723" s="9" t="s">
        <v>46</v>
      </c>
    </row>
    <row r="1724" spans="1:12" ht="17.25" customHeight="1" x14ac:dyDescent="0.2">
      <c r="A1724" s="9">
        <v>426131</v>
      </c>
      <c r="B1724" s="9" t="s">
        <v>5912</v>
      </c>
      <c r="C1724" s="9" t="s">
        <v>456</v>
      </c>
      <c r="D1724" s="9" t="s">
        <v>5913</v>
      </c>
      <c r="E1724" s="9" t="s">
        <v>93</v>
      </c>
      <c r="F1724" s="188">
        <v>35802</v>
      </c>
      <c r="H1724" s="9" t="s">
        <v>31</v>
      </c>
      <c r="I1724" s="9" t="s">
        <v>157</v>
      </c>
      <c r="J1724" s="9" t="s">
        <v>29</v>
      </c>
      <c r="K1724" s="9">
        <v>2017</v>
      </c>
      <c r="L1724" s="9" t="s">
        <v>46</v>
      </c>
    </row>
    <row r="1725" spans="1:12" ht="17.25" customHeight="1" x14ac:dyDescent="0.2">
      <c r="A1725" s="9">
        <v>426174</v>
      </c>
      <c r="B1725" s="9" t="s">
        <v>5914</v>
      </c>
      <c r="C1725" s="9" t="s">
        <v>316</v>
      </c>
      <c r="D1725" s="9" t="s">
        <v>516</v>
      </c>
      <c r="E1725" s="9" t="s">
        <v>93</v>
      </c>
      <c r="F1725" s="188">
        <v>32874</v>
      </c>
      <c r="G1725" s="9" t="s">
        <v>34</v>
      </c>
      <c r="H1725" s="9" t="s">
        <v>31</v>
      </c>
      <c r="I1725" s="9" t="s">
        <v>157</v>
      </c>
      <c r="J1725" s="9" t="s">
        <v>32</v>
      </c>
      <c r="K1725" s="9">
        <v>2019</v>
      </c>
      <c r="L1725" s="9" t="s">
        <v>34</v>
      </c>
    </row>
    <row r="1726" spans="1:12" ht="17.25" customHeight="1" x14ac:dyDescent="0.2">
      <c r="A1726" s="9">
        <v>426239</v>
      </c>
      <c r="B1726" s="9" t="s">
        <v>5915</v>
      </c>
      <c r="C1726" s="9" t="s">
        <v>5916</v>
      </c>
      <c r="D1726" s="9" t="s">
        <v>461</v>
      </c>
      <c r="E1726" s="9" t="s">
        <v>93</v>
      </c>
      <c r="F1726" s="188" t="s">
        <v>5917</v>
      </c>
      <c r="G1726" s="9" t="s">
        <v>34</v>
      </c>
      <c r="H1726" s="9" t="s">
        <v>31</v>
      </c>
      <c r="I1726" s="9" t="s">
        <v>157</v>
      </c>
      <c r="J1726" s="9" t="s">
        <v>32</v>
      </c>
      <c r="K1726" s="9">
        <v>2019</v>
      </c>
      <c r="L1726" s="9" t="s">
        <v>34</v>
      </c>
    </row>
    <row r="1727" spans="1:12" ht="17.25" customHeight="1" x14ac:dyDescent="0.2">
      <c r="A1727" s="9">
        <v>426276</v>
      </c>
      <c r="B1727" s="9" t="s">
        <v>5918</v>
      </c>
      <c r="C1727" s="9" t="s">
        <v>5919</v>
      </c>
      <c r="D1727" s="9" t="s">
        <v>345</v>
      </c>
      <c r="E1727" s="9" t="s">
        <v>93</v>
      </c>
      <c r="F1727" s="188">
        <v>36170</v>
      </c>
      <c r="G1727" s="9" t="s">
        <v>34</v>
      </c>
      <c r="H1727" s="9" t="s">
        <v>31</v>
      </c>
      <c r="I1727" s="9" t="s">
        <v>157</v>
      </c>
      <c r="J1727" s="9" t="s">
        <v>29</v>
      </c>
      <c r="K1727" s="9">
        <v>2016</v>
      </c>
      <c r="L1727" s="9" t="s">
        <v>89</v>
      </c>
    </row>
    <row r="1728" spans="1:12" ht="17.25" customHeight="1" x14ac:dyDescent="0.2">
      <c r="A1728" s="9">
        <v>426294</v>
      </c>
      <c r="B1728" s="9" t="s">
        <v>5920</v>
      </c>
      <c r="C1728" s="9" t="s">
        <v>387</v>
      </c>
      <c r="D1728" s="9" t="s">
        <v>5921</v>
      </c>
      <c r="E1728" s="9" t="s">
        <v>92</v>
      </c>
      <c r="F1728" s="188">
        <v>36800</v>
      </c>
      <c r="G1728" s="9" t="s">
        <v>34</v>
      </c>
      <c r="H1728" s="9" t="s">
        <v>31</v>
      </c>
      <c r="I1728" s="9" t="s">
        <v>157</v>
      </c>
      <c r="J1728" s="9" t="s">
        <v>32</v>
      </c>
      <c r="K1728" s="9">
        <v>2017</v>
      </c>
      <c r="L1728" s="9" t="s">
        <v>56</v>
      </c>
    </row>
    <row r="1729" spans="1:12" ht="17.25" customHeight="1" x14ac:dyDescent="0.2">
      <c r="A1729" s="9">
        <v>426364</v>
      </c>
      <c r="B1729" s="9" t="s">
        <v>5922</v>
      </c>
      <c r="C1729" s="9" t="s">
        <v>5923</v>
      </c>
      <c r="D1729" s="9" t="s">
        <v>5924</v>
      </c>
      <c r="E1729" s="9" t="s">
        <v>92</v>
      </c>
      <c r="F1729" s="188" t="s">
        <v>5925</v>
      </c>
      <c r="G1729" s="9" t="s">
        <v>34</v>
      </c>
      <c r="H1729" s="9" t="s">
        <v>31</v>
      </c>
      <c r="I1729" s="9" t="s">
        <v>157</v>
      </c>
      <c r="J1729" s="9" t="s">
        <v>32</v>
      </c>
      <c r="K1729" s="9">
        <v>2017</v>
      </c>
      <c r="L1729" s="9" t="s">
        <v>34</v>
      </c>
    </row>
    <row r="1730" spans="1:12" ht="17.25" customHeight="1" x14ac:dyDescent="0.2">
      <c r="A1730" s="9">
        <v>426394</v>
      </c>
      <c r="B1730" s="9" t="s">
        <v>5926</v>
      </c>
      <c r="C1730" s="9" t="s">
        <v>285</v>
      </c>
      <c r="D1730" s="9" t="s">
        <v>532</v>
      </c>
      <c r="E1730" s="9" t="s">
        <v>92</v>
      </c>
      <c r="F1730" s="188">
        <v>36170</v>
      </c>
      <c r="G1730" s="9" t="s">
        <v>601</v>
      </c>
      <c r="H1730" s="9" t="s">
        <v>31</v>
      </c>
      <c r="I1730" s="9" t="s">
        <v>157</v>
      </c>
      <c r="J1730" s="9" t="s">
        <v>29</v>
      </c>
      <c r="K1730" s="9">
        <v>2017</v>
      </c>
      <c r="L1730" s="9" t="s">
        <v>83</v>
      </c>
    </row>
    <row r="1731" spans="1:12" ht="17.25" customHeight="1" x14ac:dyDescent="0.2">
      <c r="A1731" s="9">
        <v>426405</v>
      </c>
      <c r="B1731" s="9" t="s">
        <v>5927</v>
      </c>
      <c r="C1731" s="9" t="s">
        <v>327</v>
      </c>
      <c r="D1731" s="9" t="s">
        <v>706</v>
      </c>
      <c r="E1731" s="9" t="s">
        <v>92</v>
      </c>
      <c r="F1731" s="188">
        <v>36183</v>
      </c>
      <c r="G1731" s="9" t="s">
        <v>34</v>
      </c>
      <c r="H1731" s="9" t="s">
        <v>31</v>
      </c>
      <c r="I1731" s="9" t="s">
        <v>157</v>
      </c>
      <c r="J1731" s="9" t="s">
        <v>29</v>
      </c>
      <c r="K1731" s="9">
        <v>2017</v>
      </c>
      <c r="L1731" s="9" t="s">
        <v>34</v>
      </c>
    </row>
    <row r="1732" spans="1:12" ht="17.25" customHeight="1" x14ac:dyDescent="0.2">
      <c r="A1732" s="9">
        <v>426431</v>
      </c>
      <c r="B1732" s="9" t="s">
        <v>5928</v>
      </c>
      <c r="C1732" s="9" t="s">
        <v>782</v>
      </c>
      <c r="D1732" s="9" t="s">
        <v>516</v>
      </c>
      <c r="E1732" s="9" t="s">
        <v>92</v>
      </c>
      <c r="F1732" s="188">
        <v>35942</v>
      </c>
      <c r="G1732" s="9" t="s">
        <v>34</v>
      </c>
      <c r="H1732" s="9" t="s">
        <v>31</v>
      </c>
      <c r="I1732" s="9" t="s">
        <v>157</v>
      </c>
      <c r="J1732" s="9" t="s">
        <v>32</v>
      </c>
      <c r="K1732" s="9">
        <v>2017</v>
      </c>
      <c r="L1732" s="9" t="s">
        <v>34</v>
      </c>
    </row>
    <row r="1733" spans="1:12" ht="17.25" customHeight="1" x14ac:dyDescent="0.2">
      <c r="A1733" s="9">
        <v>426479</v>
      </c>
      <c r="B1733" s="9" t="s">
        <v>5929</v>
      </c>
      <c r="C1733" s="9" t="s">
        <v>316</v>
      </c>
      <c r="D1733" s="9" t="s">
        <v>290</v>
      </c>
      <c r="E1733" s="9" t="s">
        <v>92</v>
      </c>
      <c r="H1733" s="9" t="s">
        <v>31</v>
      </c>
      <c r="I1733" s="9" t="s">
        <v>157</v>
      </c>
      <c r="J1733" s="9" t="s">
        <v>32</v>
      </c>
      <c r="K1733" s="9">
        <v>2017</v>
      </c>
      <c r="L1733" s="9" t="s">
        <v>34</v>
      </c>
    </row>
    <row r="1734" spans="1:12" ht="17.25" customHeight="1" x14ac:dyDescent="0.2">
      <c r="A1734" s="9">
        <v>426599</v>
      </c>
      <c r="B1734" s="9" t="s">
        <v>5930</v>
      </c>
      <c r="C1734" s="9" t="s">
        <v>430</v>
      </c>
      <c r="D1734" s="9" t="s">
        <v>279</v>
      </c>
      <c r="E1734" s="9" t="s">
        <v>93</v>
      </c>
      <c r="F1734" s="188">
        <v>33243</v>
      </c>
      <c r="G1734" s="9" t="s">
        <v>34</v>
      </c>
      <c r="H1734" s="9" t="s">
        <v>31</v>
      </c>
      <c r="I1734" s="9" t="s">
        <v>157</v>
      </c>
      <c r="J1734" s="9" t="s">
        <v>29</v>
      </c>
      <c r="K1734" s="9">
        <v>2008</v>
      </c>
      <c r="L1734" s="9" t="s">
        <v>34</v>
      </c>
    </row>
    <row r="1735" spans="1:12" ht="17.25" customHeight="1" x14ac:dyDescent="0.2">
      <c r="A1735" s="9">
        <v>426602</v>
      </c>
      <c r="B1735" s="9" t="s">
        <v>5931</v>
      </c>
      <c r="C1735" s="9" t="s">
        <v>558</v>
      </c>
      <c r="D1735" s="9" t="s">
        <v>5932</v>
      </c>
      <c r="E1735" s="9" t="s">
        <v>92</v>
      </c>
      <c r="F1735" s="188" t="s">
        <v>5933</v>
      </c>
      <c r="G1735" s="9" t="s">
        <v>34</v>
      </c>
      <c r="H1735" s="9" t="s">
        <v>31</v>
      </c>
      <c r="I1735" s="9" t="s">
        <v>157</v>
      </c>
      <c r="J1735" s="9" t="s">
        <v>32</v>
      </c>
      <c r="K1735" s="9">
        <v>2017</v>
      </c>
      <c r="L1735" s="9" t="s">
        <v>89</v>
      </c>
    </row>
    <row r="1736" spans="1:12" ht="17.25" customHeight="1" x14ac:dyDescent="0.2">
      <c r="A1736" s="9">
        <v>426640</v>
      </c>
      <c r="B1736" s="9" t="s">
        <v>5934</v>
      </c>
      <c r="C1736" s="9" t="s">
        <v>4150</v>
      </c>
      <c r="D1736" s="9" t="s">
        <v>5935</v>
      </c>
      <c r="E1736" s="9" t="s">
        <v>92</v>
      </c>
      <c r="H1736" s="9" t="s">
        <v>31</v>
      </c>
      <c r="I1736" s="9" t="s">
        <v>157</v>
      </c>
      <c r="J1736" s="9" t="s">
        <v>32</v>
      </c>
      <c r="K1736" s="9">
        <v>2017</v>
      </c>
      <c r="L1736" s="9" t="s">
        <v>34</v>
      </c>
    </row>
    <row r="1737" spans="1:12" ht="17.25" customHeight="1" x14ac:dyDescent="0.2">
      <c r="A1737" s="9">
        <v>426678</v>
      </c>
      <c r="B1737" s="9" t="s">
        <v>5936</v>
      </c>
      <c r="C1737" s="9" t="s">
        <v>5864</v>
      </c>
      <c r="D1737" s="9" t="s">
        <v>5937</v>
      </c>
      <c r="E1737" s="9" t="s">
        <v>92</v>
      </c>
      <c r="F1737" s="188">
        <v>36526</v>
      </c>
      <c r="G1737" s="9" t="s">
        <v>34</v>
      </c>
      <c r="H1737" s="9" t="s">
        <v>31</v>
      </c>
      <c r="I1737" s="9" t="s">
        <v>157</v>
      </c>
      <c r="J1737" s="9" t="s">
        <v>32</v>
      </c>
      <c r="K1737" s="9">
        <v>2017</v>
      </c>
      <c r="L1737" s="9" t="s">
        <v>34</v>
      </c>
    </row>
    <row r="1738" spans="1:12" ht="17.25" customHeight="1" x14ac:dyDescent="0.2">
      <c r="A1738" s="9">
        <v>426710</v>
      </c>
      <c r="B1738" s="9" t="s">
        <v>5938</v>
      </c>
      <c r="C1738" s="9" t="s">
        <v>391</v>
      </c>
      <c r="D1738" s="9" t="s">
        <v>747</v>
      </c>
      <c r="E1738" s="9" t="s">
        <v>92</v>
      </c>
      <c r="F1738" s="188">
        <v>36205</v>
      </c>
      <c r="G1738" s="9" t="s">
        <v>551</v>
      </c>
      <c r="H1738" s="9" t="s">
        <v>31</v>
      </c>
      <c r="I1738" s="9" t="s">
        <v>157</v>
      </c>
    </row>
    <row r="1739" spans="1:12" ht="17.25" customHeight="1" x14ac:dyDescent="0.2">
      <c r="A1739" s="9">
        <v>426718</v>
      </c>
      <c r="B1739" s="9" t="s">
        <v>5939</v>
      </c>
      <c r="C1739" s="9" t="s">
        <v>644</v>
      </c>
      <c r="D1739" s="9" t="s">
        <v>473</v>
      </c>
      <c r="E1739" s="9" t="s">
        <v>92</v>
      </c>
      <c r="H1739" s="9" t="s">
        <v>31</v>
      </c>
      <c r="I1739" s="9" t="s">
        <v>157</v>
      </c>
      <c r="J1739" s="9" t="s">
        <v>32</v>
      </c>
      <c r="K1739" s="9">
        <v>2017</v>
      </c>
      <c r="L1739" s="9" t="s">
        <v>46</v>
      </c>
    </row>
    <row r="1740" spans="1:12" ht="17.25" customHeight="1" x14ac:dyDescent="0.2">
      <c r="A1740" s="9">
        <v>426724</v>
      </c>
      <c r="B1740" s="9" t="s">
        <v>5940</v>
      </c>
      <c r="C1740" s="9" t="s">
        <v>736</v>
      </c>
      <c r="D1740" s="9" t="s">
        <v>419</v>
      </c>
      <c r="E1740" s="9" t="s">
        <v>92</v>
      </c>
      <c r="F1740" s="188">
        <v>36329</v>
      </c>
      <c r="G1740" s="9" t="s">
        <v>34</v>
      </c>
      <c r="H1740" s="9" t="s">
        <v>31</v>
      </c>
      <c r="I1740" s="9" t="s">
        <v>157</v>
      </c>
      <c r="J1740" s="9" t="s">
        <v>29</v>
      </c>
      <c r="K1740" s="9">
        <v>2018</v>
      </c>
      <c r="L1740" s="9" t="s">
        <v>34</v>
      </c>
    </row>
    <row r="1741" spans="1:12" ht="17.25" customHeight="1" x14ac:dyDescent="0.2">
      <c r="A1741" s="9">
        <v>426730</v>
      </c>
      <c r="B1741" s="9" t="s">
        <v>5941</v>
      </c>
      <c r="C1741" s="9" t="s">
        <v>616</v>
      </c>
      <c r="D1741" s="9" t="s">
        <v>368</v>
      </c>
      <c r="E1741" s="9" t="s">
        <v>92</v>
      </c>
      <c r="F1741" s="188">
        <v>36377</v>
      </c>
      <c r="G1741" s="9" t="s">
        <v>34</v>
      </c>
      <c r="H1741" s="9" t="s">
        <v>31</v>
      </c>
      <c r="I1741" s="9" t="s">
        <v>157</v>
      </c>
      <c r="J1741" s="9" t="s">
        <v>29</v>
      </c>
      <c r="K1741" s="9">
        <v>2017</v>
      </c>
      <c r="L1741" s="9" t="s">
        <v>34</v>
      </c>
    </row>
    <row r="1742" spans="1:12" ht="17.25" customHeight="1" x14ac:dyDescent="0.2">
      <c r="A1742" s="9">
        <v>426749</v>
      </c>
      <c r="B1742" s="9" t="s">
        <v>5942</v>
      </c>
      <c r="C1742" s="9" t="s">
        <v>285</v>
      </c>
      <c r="D1742" s="9" t="s">
        <v>840</v>
      </c>
      <c r="E1742" s="9" t="s">
        <v>92</v>
      </c>
      <c r="F1742" s="188">
        <v>36366</v>
      </c>
      <c r="G1742" s="9" t="s">
        <v>34</v>
      </c>
      <c r="H1742" s="9" t="s">
        <v>31</v>
      </c>
      <c r="I1742" s="9" t="s">
        <v>157</v>
      </c>
      <c r="J1742" s="9" t="s">
        <v>29</v>
      </c>
      <c r="K1742" s="9">
        <v>2017</v>
      </c>
      <c r="L1742" s="9" t="s">
        <v>34</v>
      </c>
    </row>
    <row r="1743" spans="1:12" ht="17.25" customHeight="1" x14ac:dyDescent="0.2">
      <c r="A1743" s="9">
        <v>426821</v>
      </c>
      <c r="B1743" s="9" t="s">
        <v>5943</v>
      </c>
      <c r="C1743" s="9" t="s">
        <v>572</v>
      </c>
      <c r="D1743" s="9" t="s">
        <v>532</v>
      </c>
      <c r="E1743" s="9" t="s">
        <v>92</v>
      </c>
      <c r="F1743" s="188">
        <v>34048</v>
      </c>
      <c r="G1743" s="9" t="s">
        <v>301</v>
      </c>
      <c r="H1743" s="9" t="s">
        <v>31</v>
      </c>
      <c r="I1743" s="9" t="s">
        <v>157</v>
      </c>
      <c r="J1743" s="9" t="s">
        <v>32</v>
      </c>
      <c r="K1743" s="9">
        <v>2012</v>
      </c>
      <c r="L1743" s="9" t="s">
        <v>46</v>
      </c>
    </row>
    <row r="1744" spans="1:12" ht="17.25" customHeight="1" x14ac:dyDescent="0.2">
      <c r="A1744" s="9">
        <v>426892</v>
      </c>
      <c r="B1744" s="9" t="s">
        <v>5944</v>
      </c>
      <c r="C1744" s="9" t="s">
        <v>5945</v>
      </c>
      <c r="D1744" s="9" t="s">
        <v>810</v>
      </c>
      <c r="E1744" s="9" t="s">
        <v>92</v>
      </c>
      <c r="F1744" s="188">
        <v>33932</v>
      </c>
      <c r="G1744" s="9" t="s">
        <v>86</v>
      </c>
      <c r="H1744" s="9" t="s">
        <v>31</v>
      </c>
      <c r="I1744" s="9" t="s">
        <v>157</v>
      </c>
      <c r="J1744" s="9" t="s">
        <v>29</v>
      </c>
      <c r="K1744" s="9">
        <v>2016</v>
      </c>
      <c r="L1744" s="9" t="s">
        <v>86</v>
      </c>
    </row>
    <row r="1745" spans="1:12" ht="17.25" customHeight="1" x14ac:dyDescent="0.2">
      <c r="A1745" s="9">
        <v>426893</v>
      </c>
      <c r="B1745" s="9" t="s">
        <v>5946</v>
      </c>
      <c r="C1745" s="9" t="s">
        <v>285</v>
      </c>
      <c r="D1745" s="9" t="s">
        <v>335</v>
      </c>
      <c r="E1745" s="9" t="s">
        <v>92</v>
      </c>
      <c r="F1745" s="188">
        <v>36526</v>
      </c>
      <c r="G1745" s="9" t="s">
        <v>5240</v>
      </c>
      <c r="H1745" s="9" t="s">
        <v>31</v>
      </c>
      <c r="I1745" s="9" t="s">
        <v>157</v>
      </c>
    </row>
    <row r="1746" spans="1:12" ht="17.25" customHeight="1" x14ac:dyDescent="0.2">
      <c r="A1746" s="9">
        <v>426896</v>
      </c>
      <c r="B1746" s="9" t="s">
        <v>5947</v>
      </c>
      <c r="C1746" s="9" t="s">
        <v>285</v>
      </c>
      <c r="D1746" s="9" t="s">
        <v>1502</v>
      </c>
      <c r="E1746" s="9" t="s">
        <v>92</v>
      </c>
      <c r="F1746" s="188">
        <v>36566</v>
      </c>
      <c r="G1746" s="9" t="s">
        <v>772</v>
      </c>
      <c r="H1746" s="9" t="s">
        <v>31</v>
      </c>
      <c r="I1746" s="9" t="s">
        <v>157</v>
      </c>
      <c r="J1746" s="9" t="s">
        <v>32</v>
      </c>
      <c r="K1746" s="9" t="s">
        <v>458</v>
      </c>
      <c r="L1746" s="9" t="s">
        <v>83</v>
      </c>
    </row>
    <row r="1747" spans="1:12" ht="17.25" customHeight="1" x14ac:dyDescent="0.2">
      <c r="A1747" s="9">
        <v>426966</v>
      </c>
      <c r="B1747" s="9" t="s">
        <v>5948</v>
      </c>
      <c r="C1747" s="9" t="s">
        <v>2656</v>
      </c>
      <c r="D1747" s="9" t="s">
        <v>5949</v>
      </c>
      <c r="E1747" s="9" t="s">
        <v>93</v>
      </c>
      <c r="F1747" s="188">
        <v>35431</v>
      </c>
      <c r="G1747" s="9" t="s">
        <v>34</v>
      </c>
      <c r="H1747" s="9" t="s">
        <v>31</v>
      </c>
      <c r="I1747" s="9" t="s">
        <v>157</v>
      </c>
      <c r="J1747" s="9" t="s">
        <v>29</v>
      </c>
      <c r="K1747" s="9">
        <v>2014</v>
      </c>
      <c r="L1747" s="9" t="s">
        <v>34</v>
      </c>
    </row>
    <row r="1748" spans="1:12" ht="17.25" customHeight="1" x14ac:dyDescent="0.2">
      <c r="A1748" s="9">
        <v>427002</v>
      </c>
      <c r="B1748" s="9" t="s">
        <v>5950</v>
      </c>
      <c r="C1748" s="9" t="s">
        <v>347</v>
      </c>
      <c r="D1748" s="9" t="s">
        <v>488</v>
      </c>
      <c r="E1748" s="9" t="s">
        <v>93</v>
      </c>
      <c r="F1748" s="188">
        <v>36271</v>
      </c>
      <c r="G1748" s="9" t="s">
        <v>374</v>
      </c>
      <c r="H1748" s="9" t="s">
        <v>31</v>
      </c>
      <c r="I1748" s="9" t="s">
        <v>157</v>
      </c>
      <c r="J1748" s="9" t="s">
        <v>32</v>
      </c>
      <c r="K1748" s="9">
        <v>2017</v>
      </c>
      <c r="L1748" s="9" t="s">
        <v>34</v>
      </c>
    </row>
    <row r="1749" spans="1:12" ht="17.25" customHeight="1" x14ac:dyDescent="0.2">
      <c r="A1749" s="9">
        <v>427029</v>
      </c>
      <c r="B1749" s="9" t="s">
        <v>5951</v>
      </c>
      <c r="C1749" s="9" t="s">
        <v>570</v>
      </c>
      <c r="D1749" s="9" t="s">
        <v>329</v>
      </c>
      <c r="E1749" s="9" t="s">
        <v>92</v>
      </c>
      <c r="F1749" s="188" t="s">
        <v>5952</v>
      </c>
      <c r="G1749" s="9" t="s">
        <v>5953</v>
      </c>
      <c r="H1749" s="9" t="s">
        <v>31</v>
      </c>
      <c r="I1749" s="9" t="s">
        <v>157</v>
      </c>
      <c r="J1749" s="9" t="s">
        <v>29</v>
      </c>
      <c r="K1749" s="9">
        <v>2017</v>
      </c>
      <c r="L1749" s="9" t="s">
        <v>46</v>
      </c>
    </row>
    <row r="1750" spans="1:12" ht="17.25" customHeight="1" x14ac:dyDescent="0.2">
      <c r="A1750" s="9">
        <v>427115</v>
      </c>
      <c r="B1750" s="9" t="s">
        <v>5954</v>
      </c>
      <c r="C1750" s="9" t="s">
        <v>608</v>
      </c>
      <c r="D1750" s="9" t="s">
        <v>5955</v>
      </c>
      <c r="E1750" s="9" t="s">
        <v>92</v>
      </c>
      <c r="F1750" s="188">
        <v>36208</v>
      </c>
      <c r="G1750" s="9" t="s">
        <v>34</v>
      </c>
      <c r="H1750" s="9" t="s">
        <v>31</v>
      </c>
      <c r="I1750" s="9" t="s">
        <v>157</v>
      </c>
      <c r="J1750" s="9" t="s">
        <v>29</v>
      </c>
      <c r="K1750" s="9">
        <v>2017</v>
      </c>
      <c r="L1750" s="9" t="s">
        <v>34</v>
      </c>
    </row>
    <row r="1751" spans="1:12" ht="17.25" customHeight="1" x14ac:dyDescent="0.2">
      <c r="A1751" s="9">
        <v>427175</v>
      </c>
      <c r="B1751" s="9" t="s">
        <v>5956</v>
      </c>
      <c r="C1751" s="9" t="s">
        <v>515</v>
      </c>
      <c r="D1751" s="9" t="s">
        <v>850</v>
      </c>
      <c r="E1751" s="9" t="s">
        <v>93</v>
      </c>
      <c r="F1751" s="188">
        <v>30242</v>
      </c>
      <c r="G1751" s="9" t="s">
        <v>34</v>
      </c>
      <c r="H1751" s="9" t="s">
        <v>31</v>
      </c>
      <c r="I1751" s="9" t="s">
        <v>157</v>
      </c>
      <c r="J1751" s="9" t="s">
        <v>32</v>
      </c>
      <c r="K1751" s="9">
        <v>1999</v>
      </c>
      <c r="L1751" s="9" t="s">
        <v>34</v>
      </c>
    </row>
    <row r="1752" spans="1:12" ht="17.25" customHeight="1" x14ac:dyDescent="0.2">
      <c r="A1752" s="9">
        <v>427184</v>
      </c>
      <c r="B1752" s="9" t="s">
        <v>5957</v>
      </c>
      <c r="C1752" s="9" t="s">
        <v>270</v>
      </c>
      <c r="D1752" s="9" t="s">
        <v>560</v>
      </c>
      <c r="E1752" s="9" t="s">
        <v>92</v>
      </c>
      <c r="H1752" s="9" t="s">
        <v>31</v>
      </c>
      <c r="I1752" s="9" t="s">
        <v>157</v>
      </c>
      <c r="J1752" s="9" t="s">
        <v>32</v>
      </c>
      <c r="K1752" s="9">
        <v>2017</v>
      </c>
      <c r="L1752" s="9" t="s">
        <v>46</v>
      </c>
    </row>
    <row r="1753" spans="1:12" ht="17.25" customHeight="1" x14ac:dyDescent="0.2">
      <c r="A1753" s="9">
        <v>427197</v>
      </c>
      <c r="B1753" s="9" t="s">
        <v>5958</v>
      </c>
      <c r="C1753" s="9" t="s">
        <v>941</v>
      </c>
      <c r="D1753" s="9" t="s">
        <v>5959</v>
      </c>
      <c r="E1753" s="9" t="s">
        <v>93</v>
      </c>
      <c r="F1753" s="188">
        <v>34856</v>
      </c>
      <c r="G1753" s="9" t="s">
        <v>34</v>
      </c>
      <c r="H1753" s="9" t="s">
        <v>31</v>
      </c>
      <c r="I1753" s="9" t="s">
        <v>157</v>
      </c>
      <c r="J1753" s="9" t="s">
        <v>29</v>
      </c>
      <c r="K1753" s="9">
        <v>2014</v>
      </c>
      <c r="L1753" s="9" t="s">
        <v>34</v>
      </c>
    </row>
    <row r="1754" spans="1:12" ht="17.25" customHeight="1" x14ac:dyDescent="0.2">
      <c r="A1754" s="9">
        <v>427216</v>
      </c>
      <c r="B1754" s="9" t="s">
        <v>5960</v>
      </c>
      <c r="C1754" s="9" t="s">
        <v>285</v>
      </c>
      <c r="D1754" s="9" t="s">
        <v>818</v>
      </c>
      <c r="E1754" s="9" t="s">
        <v>93</v>
      </c>
      <c r="F1754" s="188">
        <v>36709</v>
      </c>
      <c r="G1754" s="9" t="s">
        <v>871</v>
      </c>
      <c r="H1754" s="9" t="s">
        <v>31</v>
      </c>
      <c r="I1754" s="9" t="s">
        <v>157</v>
      </c>
      <c r="J1754" s="9" t="s">
        <v>29</v>
      </c>
      <c r="K1754" s="9">
        <v>2017</v>
      </c>
      <c r="L1754" s="9" t="s">
        <v>34</v>
      </c>
    </row>
    <row r="1755" spans="1:12" ht="17.25" customHeight="1" x14ac:dyDescent="0.2">
      <c r="A1755" s="9">
        <v>427233</v>
      </c>
      <c r="B1755" s="9" t="s">
        <v>5961</v>
      </c>
      <c r="C1755" s="9" t="s">
        <v>736</v>
      </c>
      <c r="D1755" s="9" t="s">
        <v>565</v>
      </c>
      <c r="E1755" s="9" t="s">
        <v>283</v>
      </c>
      <c r="F1755" s="188">
        <v>36293</v>
      </c>
      <c r="G1755" s="9" t="s">
        <v>34</v>
      </c>
      <c r="H1755" s="9" t="s">
        <v>31</v>
      </c>
      <c r="I1755" s="9" t="s">
        <v>157</v>
      </c>
      <c r="J1755" s="9" t="s">
        <v>29</v>
      </c>
      <c r="K1755" s="9">
        <v>2017</v>
      </c>
    </row>
    <row r="1756" spans="1:12" ht="17.25" customHeight="1" x14ac:dyDescent="0.2">
      <c r="A1756" s="9">
        <v>427235</v>
      </c>
      <c r="B1756" s="9" t="s">
        <v>5962</v>
      </c>
      <c r="C1756" s="9" t="s">
        <v>730</v>
      </c>
      <c r="D1756" s="9" t="s">
        <v>729</v>
      </c>
      <c r="E1756" s="9" t="s">
        <v>93</v>
      </c>
      <c r="F1756" s="188">
        <v>37104</v>
      </c>
      <c r="G1756" s="9" t="s">
        <v>268</v>
      </c>
      <c r="H1756" s="9" t="s">
        <v>31</v>
      </c>
      <c r="I1756" s="9" t="s">
        <v>157</v>
      </c>
      <c r="J1756" s="9" t="s">
        <v>32</v>
      </c>
      <c r="K1756" s="9">
        <v>2018</v>
      </c>
      <c r="L1756" s="9" t="s">
        <v>34</v>
      </c>
    </row>
    <row r="1757" spans="1:12" ht="17.25" customHeight="1" x14ac:dyDescent="0.2">
      <c r="A1757" s="9">
        <v>427238</v>
      </c>
      <c r="B1757" s="9" t="s">
        <v>5963</v>
      </c>
      <c r="C1757" s="9" t="s">
        <v>438</v>
      </c>
      <c r="D1757" s="9" t="s">
        <v>869</v>
      </c>
      <c r="E1757" s="9" t="s">
        <v>92</v>
      </c>
      <c r="F1757" s="188" t="s">
        <v>1052</v>
      </c>
      <c r="G1757" s="9" t="s">
        <v>34</v>
      </c>
      <c r="H1757" s="9" t="s">
        <v>31</v>
      </c>
      <c r="I1757" s="9" t="s">
        <v>157</v>
      </c>
      <c r="J1757" s="9" t="s">
        <v>32</v>
      </c>
      <c r="K1757" s="9">
        <v>2017</v>
      </c>
      <c r="L1757" s="9" t="s">
        <v>46</v>
      </c>
    </row>
    <row r="1758" spans="1:12" ht="17.25" customHeight="1" x14ac:dyDescent="0.2">
      <c r="A1758" s="9">
        <v>427274</v>
      </c>
      <c r="B1758" s="9" t="s">
        <v>5964</v>
      </c>
      <c r="C1758" s="9" t="s">
        <v>874</v>
      </c>
      <c r="D1758" s="9" t="s">
        <v>443</v>
      </c>
      <c r="E1758" s="9" t="s">
        <v>92</v>
      </c>
      <c r="H1758" s="9" t="s">
        <v>31</v>
      </c>
      <c r="I1758" s="9" t="s">
        <v>157</v>
      </c>
      <c r="J1758" s="9" t="s">
        <v>32</v>
      </c>
      <c r="K1758" s="9">
        <v>2017</v>
      </c>
      <c r="L1758" s="9" t="s">
        <v>46</v>
      </c>
    </row>
    <row r="1759" spans="1:12" ht="17.25" customHeight="1" x14ac:dyDescent="0.2">
      <c r="A1759" s="9">
        <v>427295</v>
      </c>
      <c r="B1759" s="9" t="s">
        <v>5965</v>
      </c>
      <c r="C1759" s="9" t="s">
        <v>270</v>
      </c>
      <c r="D1759" s="9" t="s">
        <v>337</v>
      </c>
      <c r="E1759" s="9" t="s">
        <v>92</v>
      </c>
      <c r="F1759" s="188">
        <v>36345</v>
      </c>
      <c r="G1759" s="9" t="s">
        <v>5966</v>
      </c>
      <c r="H1759" s="9" t="s">
        <v>31</v>
      </c>
      <c r="I1759" s="9" t="s">
        <v>157</v>
      </c>
      <c r="J1759" s="9" t="s">
        <v>29</v>
      </c>
      <c r="K1759" s="9">
        <v>2018</v>
      </c>
      <c r="L1759" s="9" t="s">
        <v>46</v>
      </c>
    </row>
    <row r="1760" spans="1:12" ht="17.25" customHeight="1" x14ac:dyDescent="0.2">
      <c r="A1760" s="9">
        <v>427307</v>
      </c>
      <c r="B1760" s="9" t="s">
        <v>5967</v>
      </c>
      <c r="C1760" s="9" t="s">
        <v>3255</v>
      </c>
      <c r="D1760" s="9" t="s">
        <v>361</v>
      </c>
      <c r="E1760" s="9" t="s">
        <v>93</v>
      </c>
      <c r="F1760" s="188" t="s">
        <v>5968</v>
      </c>
      <c r="G1760" s="9" t="s">
        <v>268</v>
      </c>
      <c r="H1760" s="9" t="s">
        <v>31</v>
      </c>
      <c r="I1760" s="9" t="s">
        <v>157</v>
      </c>
      <c r="J1760" s="9" t="s">
        <v>29</v>
      </c>
      <c r="K1760" s="9">
        <v>2012</v>
      </c>
      <c r="L1760" s="9" t="s">
        <v>34</v>
      </c>
    </row>
    <row r="1761" spans="1:12" ht="17.25" customHeight="1" x14ac:dyDescent="0.2">
      <c r="A1761" s="9">
        <v>427338</v>
      </c>
      <c r="B1761" s="9" t="s">
        <v>5969</v>
      </c>
      <c r="C1761" s="9" t="s">
        <v>287</v>
      </c>
      <c r="D1761" s="9" t="s">
        <v>5970</v>
      </c>
      <c r="E1761" s="9" t="s">
        <v>283</v>
      </c>
      <c r="F1761" s="188">
        <v>29768</v>
      </c>
      <c r="G1761" s="9" t="s">
        <v>5971</v>
      </c>
      <c r="H1761" s="9" t="s">
        <v>31</v>
      </c>
      <c r="I1761" s="9" t="s">
        <v>157</v>
      </c>
      <c r="J1761" s="9" t="s">
        <v>29</v>
      </c>
      <c r="K1761" s="9">
        <v>2000</v>
      </c>
      <c r="L1761" s="9" t="s">
        <v>86</v>
      </c>
    </row>
    <row r="1762" spans="1:12" ht="17.25" customHeight="1" x14ac:dyDescent="0.2">
      <c r="A1762" s="9">
        <v>427354</v>
      </c>
      <c r="B1762" s="9" t="s">
        <v>5972</v>
      </c>
      <c r="C1762" s="9" t="s">
        <v>285</v>
      </c>
      <c r="D1762" s="9" t="s">
        <v>516</v>
      </c>
      <c r="E1762" s="9" t="s">
        <v>93</v>
      </c>
      <c r="F1762" s="188">
        <v>35866</v>
      </c>
      <c r="G1762" s="9" t="s">
        <v>34</v>
      </c>
      <c r="H1762" s="9" t="s">
        <v>44</v>
      </c>
      <c r="I1762" s="9" t="s">
        <v>157</v>
      </c>
      <c r="J1762" s="9" t="s">
        <v>29</v>
      </c>
      <c r="K1762" s="9">
        <v>2017</v>
      </c>
      <c r="L1762" s="9" t="s">
        <v>34</v>
      </c>
    </row>
    <row r="1763" spans="1:12" ht="17.25" customHeight="1" x14ac:dyDescent="0.2">
      <c r="A1763" s="9">
        <v>427421</v>
      </c>
      <c r="B1763" s="9" t="s">
        <v>5973</v>
      </c>
      <c r="C1763" s="9" t="s">
        <v>1046</v>
      </c>
      <c r="D1763" s="9" t="s">
        <v>574</v>
      </c>
      <c r="E1763" s="9" t="s">
        <v>93</v>
      </c>
      <c r="F1763" s="188">
        <v>34700</v>
      </c>
      <c r="G1763" s="9" t="s">
        <v>674</v>
      </c>
      <c r="H1763" s="9" t="s">
        <v>31</v>
      </c>
      <c r="I1763" s="9" t="s">
        <v>157</v>
      </c>
      <c r="J1763" s="9" t="s">
        <v>32</v>
      </c>
      <c r="K1763" s="9">
        <v>2012</v>
      </c>
      <c r="L1763" s="9" t="s">
        <v>56</v>
      </c>
    </row>
    <row r="1764" spans="1:12" ht="17.25" customHeight="1" x14ac:dyDescent="0.2">
      <c r="A1764" s="9">
        <v>427422</v>
      </c>
      <c r="B1764" s="9" t="s">
        <v>5974</v>
      </c>
      <c r="C1764" s="9" t="s">
        <v>5975</v>
      </c>
      <c r="D1764" s="9" t="s">
        <v>5976</v>
      </c>
      <c r="E1764" s="9" t="s">
        <v>93</v>
      </c>
      <c r="F1764" s="188">
        <v>31048</v>
      </c>
      <c r="G1764" s="9" t="s">
        <v>5977</v>
      </c>
      <c r="H1764" s="9" t="s">
        <v>31</v>
      </c>
      <c r="I1764" s="9" t="s">
        <v>157</v>
      </c>
      <c r="J1764" s="9" t="s">
        <v>29</v>
      </c>
      <c r="K1764" s="9">
        <v>2003</v>
      </c>
      <c r="L1764" s="9" t="s">
        <v>56</v>
      </c>
    </row>
    <row r="1765" spans="1:12" ht="17.25" customHeight="1" x14ac:dyDescent="0.2">
      <c r="A1765" s="9">
        <v>427436</v>
      </c>
      <c r="B1765" s="9" t="s">
        <v>5978</v>
      </c>
      <c r="C1765" s="9" t="s">
        <v>285</v>
      </c>
      <c r="D1765" s="9" t="s">
        <v>459</v>
      </c>
      <c r="E1765" s="9" t="s">
        <v>92</v>
      </c>
      <c r="F1765" s="188" t="s">
        <v>5979</v>
      </c>
      <c r="G1765" s="9" t="s">
        <v>34</v>
      </c>
      <c r="H1765" s="9" t="s">
        <v>31</v>
      </c>
      <c r="I1765" s="9" t="s">
        <v>157</v>
      </c>
      <c r="J1765" s="9" t="s">
        <v>32</v>
      </c>
      <c r="K1765" s="9">
        <v>1996</v>
      </c>
      <c r="L1765" s="9" t="s">
        <v>34</v>
      </c>
    </row>
    <row r="1766" spans="1:12" ht="17.25" customHeight="1" x14ac:dyDescent="0.2">
      <c r="A1766" s="9">
        <v>427563</v>
      </c>
      <c r="B1766" s="9" t="s">
        <v>5980</v>
      </c>
      <c r="C1766" s="9" t="s">
        <v>640</v>
      </c>
      <c r="D1766" s="9" t="s">
        <v>329</v>
      </c>
      <c r="E1766" s="9" t="s">
        <v>92</v>
      </c>
      <c r="F1766" s="188">
        <v>36438</v>
      </c>
      <c r="G1766" s="9" t="s">
        <v>474</v>
      </c>
      <c r="H1766" s="9" t="s">
        <v>31</v>
      </c>
      <c r="I1766" s="9" t="s">
        <v>157</v>
      </c>
      <c r="J1766" s="9" t="s">
        <v>32</v>
      </c>
      <c r="K1766" s="9">
        <v>2018</v>
      </c>
      <c r="L1766" s="9" t="s">
        <v>46</v>
      </c>
    </row>
    <row r="1767" spans="1:12" ht="17.25" customHeight="1" x14ac:dyDescent="0.2">
      <c r="A1767" s="9">
        <v>427572</v>
      </c>
      <c r="B1767" s="9" t="s">
        <v>5981</v>
      </c>
      <c r="C1767" s="9" t="s">
        <v>1005</v>
      </c>
      <c r="D1767" s="9" t="s">
        <v>5982</v>
      </c>
      <c r="E1767" s="9" t="s">
        <v>92</v>
      </c>
      <c r="F1767" s="188">
        <v>36906</v>
      </c>
      <c r="G1767" s="9" t="s">
        <v>34</v>
      </c>
      <c r="H1767" s="9" t="s">
        <v>31</v>
      </c>
      <c r="I1767" s="9" t="s">
        <v>157</v>
      </c>
      <c r="J1767" s="9" t="s">
        <v>32</v>
      </c>
      <c r="K1767" s="9">
        <v>2018</v>
      </c>
      <c r="L1767" s="9" t="s">
        <v>34</v>
      </c>
    </row>
    <row r="1768" spans="1:12" ht="17.25" customHeight="1" x14ac:dyDescent="0.2">
      <c r="A1768" s="9">
        <v>427600</v>
      </c>
      <c r="B1768" s="9" t="s">
        <v>5983</v>
      </c>
      <c r="C1768" s="9" t="s">
        <v>418</v>
      </c>
      <c r="D1768" s="9" t="s">
        <v>764</v>
      </c>
      <c r="E1768" s="9" t="s">
        <v>92</v>
      </c>
      <c r="F1768" s="188">
        <v>35358</v>
      </c>
      <c r="G1768" s="9" t="s">
        <v>34</v>
      </c>
      <c r="H1768" s="9" t="s">
        <v>44</v>
      </c>
      <c r="I1768" s="9" t="s">
        <v>157</v>
      </c>
      <c r="J1768" s="9" t="s">
        <v>32</v>
      </c>
      <c r="K1768" s="9">
        <v>2017</v>
      </c>
      <c r="L1768" s="9" t="s">
        <v>34</v>
      </c>
    </row>
    <row r="1769" spans="1:12" ht="17.25" customHeight="1" x14ac:dyDescent="0.2">
      <c r="A1769" s="9">
        <v>427653</v>
      </c>
      <c r="B1769" s="9" t="s">
        <v>5984</v>
      </c>
      <c r="C1769" s="9" t="s">
        <v>382</v>
      </c>
      <c r="D1769" s="9" t="s">
        <v>1040</v>
      </c>
      <c r="E1769" s="9" t="s">
        <v>93</v>
      </c>
      <c r="F1769" s="188" t="s">
        <v>2165</v>
      </c>
      <c r="G1769" s="9" t="s">
        <v>2387</v>
      </c>
      <c r="H1769" s="9" t="s">
        <v>31</v>
      </c>
      <c r="I1769" s="9" t="s">
        <v>157</v>
      </c>
      <c r="J1769" s="9" t="s">
        <v>32</v>
      </c>
      <c r="K1769" s="9">
        <v>2018</v>
      </c>
      <c r="L1769" s="9" t="s">
        <v>46</v>
      </c>
    </row>
    <row r="1770" spans="1:12" ht="17.25" customHeight="1" x14ac:dyDescent="0.2">
      <c r="A1770" s="9">
        <v>427719</v>
      </c>
      <c r="B1770" s="9" t="s">
        <v>5985</v>
      </c>
      <c r="C1770" s="9" t="s">
        <v>855</v>
      </c>
      <c r="D1770" s="9" t="s">
        <v>329</v>
      </c>
      <c r="E1770" s="9" t="s">
        <v>93</v>
      </c>
      <c r="F1770" s="188">
        <v>33988</v>
      </c>
      <c r="G1770" s="9" t="s">
        <v>610</v>
      </c>
      <c r="H1770" s="9" t="s">
        <v>31</v>
      </c>
      <c r="I1770" s="9" t="s">
        <v>157</v>
      </c>
      <c r="J1770" s="9" t="s">
        <v>29</v>
      </c>
      <c r="K1770" s="9">
        <v>2011</v>
      </c>
      <c r="L1770" s="9" t="s">
        <v>46</v>
      </c>
    </row>
    <row r="1771" spans="1:12" ht="17.25" customHeight="1" x14ac:dyDescent="0.2">
      <c r="A1771" s="9">
        <v>427730</v>
      </c>
      <c r="B1771" s="9" t="s">
        <v>5986</v>
      </c>
      <c r="C1771" s="9" t="s">
        <v>650</v>
      </c>
      <c r="D1771" s="9" t="s">
        <v>723</v>
      </c>
      <c r="E1771" s="9" t="s">
        <v>283</v>
      </c>
      <c r="F1771" s="188">
        <v>31296</v>
      </c>
      <c r="G1771" s="9" t="s">
        <v>83</v>
      </c>
      <c r="H1771" s="9" t="s">
        <v>31</v>
      </c>
      <c r="I1771" s="9" t="s">
        <v>157</v>
      </c>
      <c r="J1771" s="9" t="s">
        <v>32</v>
      </c>
      <c r="K1771" s="9">
        <v>2004</v>
      </c>
      <c r="L1771" s="9" t="s">
        <v>83</v>
      </c>
    </row>
    <row r="1772" spans="1:12" ht="17.25" customHeight="1" x14ac:dyDescent="0.2">
      <c r="A1772" s="9">
        <v>427734</v>
      </c>
      <c r="B1772" s="9" t="s">
        <v>5987</v>
      </c>
      <c r="C1772" s="9" t="s">
        <v>430</v>
      </c>
      <c r="D1772" s="9" t="s">
        <v>966</v>
      </c>
      <c r="E1772" s="9" t="s">
        <v>92</v>
      </c>
      <c r="F1772" s="188">
        <v>36514</v>
      </c>
      <c r="G1772" s="9" t="s">
        <v>46</v>
      </c>
      <c r="H1772" s="9" t="s">
        <v>31</v>
      </c>
      <c r="I1772" s="9" t="s">
        <v>157</v>
      </c>
      <c r="J1772" s="9" t="s">
        <v>29</v>
      </c>
      <c r="K1772" s="9">
        <v>2017</v>
      </c>
      <c r="L1772" s="9" t="s">
        <v>46</v>
      </c>
    </row>
    <row r="1773" spans="1:12" ht="17.25" customHeight="1" x14ac:dyDescent="0.2">
      <c r="A1773" s="9">
        <v>427750</v>
      </c>
      <c r="B1773" s="9" t="s">
        <v>5988</v>
      </c>
      <c r="C1773" s="9" t="s">
        <v>397</v>
      </c>
      <c r="D1773" s="9" t="s">
        <v>1092</v>
      </c>
      <c r="E1773" s="9" t="s">
        <v>92</v>
      </c>
      <c r="F1773" s="188">
        <v>34486</v>
      </c>
      <c r="G1773" s="9" t="s">
        <v>301</v>
      </c>
      <c r="H1773" s="9" t="s">
        <v>355</v>
      </c>
      <c r="I1773" s="9" t="s">
        <v>157</v>
      </c>
      <c r="J1773" s="9" t="s">
        <v>29</v>
      </c>
      <c r="K1773" s="9">
        <v>2012</v>
      </c>
      <c r="L1773" s="9" t="s">
        <v>46</v>
      </c>
    </row>
    <row r="1774" spans="1:12" ht="17.25" customHeight="1" x14ac:dyDescent="0.2">
      <c r="A1774" s="9">
        <v>427854</v>
      </c>
      <c r="B1774" s="9" t="s">
        <v>5989</v>
      </c>
      <c r="C1774" s="9" t="s">
        <v>5990</v>
      </c>
      <c r="D1774" s="9" t="s">
        <v>5991</v>
      </c>
      <c r="E1774" s="9" t="s">
        <v>283</v>
      </c>
      <c r="F1774" s="188">
        <v>34944</v>
      </c>
      <c r="G1774" s="9" t="s">
        <v>5992</v>
      </c>
      <c r="H1774" s="9" t="s">
        <v>31</v>
      </c>
      <c r="I1774" s="9" t="s">
        <v>157</v>
      </c>
      <c r="J1774" s="9" t="s">
        <v>29</v>
      </c>
      <c r="K1774" s="9">
        <v>2015</v>
      </c>
      <c r="L1774" s="9" t="s">
        <v>74</v>
      </c>
    </row>
    <row r="1775" spans="1:12" ht="17.25" customHeight="1" x14ac:dyDescent="0.2">
      <c r="A1775" s="9">
        <v>427885</v>
      </c>
      <c r="B1775" s="9" t="s">
        <v>5993</v>
      </c>
      <c r="C1775" s="9" t="s">
        <v>584</v>
      </c>
      <c r="D1775" s="9" t="s">
        <v>401</v>
      </c>
      <c r="E1775" s="9" t="s">
        <v>283</v>
      </c>
      <c r="F1775" s="188">
        <v>36185</v>
      </c>
      <c r="G1775" s="9" t="s">
        <v>34</v>
      </c>
      <c r="H1775" s="9" t="s">
        <v>31</v>
      </c>
      <c r="I1775" s="9" t="s">
        <v>157</v>
      </c>
      <c r="J1775" s="9" t="s">
        <v>29</v>
      </c>
      <c r="K1775" s="9">
        <v>2018</v>
      </c>
      <c r="L1775" s="9" t="s">
        <v>34</v>
      </c>
    </row>
    <row r="1776" spans="1:12" ht="17.25" customHeight="1" x14ac:dyDescent="0.2">
      <c r="A1776" s="9">
        <v>427899</v>
      </c>
      <c r="B1776" s="9" t="s">
        <v>5994</v>
      </c>
      <c r="C1776" s="9" t="s">
        <v>531</v>
      </c>
      <c r="D1776" s="9" t="s">
        <v>377</v>
      </c>
      <c r="E1776" s="9" t="s">
        <v>92</v>
      </c>
      <c r="F1776" s="188">
        <v>36660</v>
      </c>
      <c r="G1776" s="9" t="s">
        <v>34</v>
      </c>
      <c r="H1776" s="9" t="s">
        <v>31</v>
      </c>
      <c r="I1776" s="9" t="s">
        <v>157</v>
      </c>
      <c r="J1776" s="9" t="s">
        <v>29</v>
      </c>
      <c r="K1776" s="9">
        <v>2018</v>
      </c>
      <c r="L1776" s="9" t="s">
        <v>34</v>
      </c>
    </row>
    <row r="1777" spans="1:12" ht="17.25" customHeight="1" x14ac:dyDescent="0.2">
      <c r="A1777" s="9">
        <v>427912</v>
      </c>
      <c r="B1777" s="9" t="s">
        <v>5995</v>
      </c>
      <c r="C1777" s="9" t="s">
        <v>285</v>
      </c>
      <c r="D1777" s="9" t="s">
        <v>565</v>
      </c>
      <c r="E1777" s="9" t="s">
        <v>283</v>
      </c>
      <c r="F1777" s="188">
        <v>35966</v>
      </c>
      <c r="G1777" s="9" t="s">
        <v>538</v>
      </c>
      <c r="H1777" s="9" t="s">
        <v>31</v>
      </c>
      <c r="I1777" s="9" t="s">
        <v>157</v>
      </c>
      <c r="J1777" s="9" t="s">
        <v>32</v>
      </c>
      <c r="K1777" s="9">
        <v>2017</v>
      </c>
      <c r="L1777" s="9" t="s">
        <v>46</v>
      </c>
    </row>
    <row r="1778" spans="1:12" ht="17.25" customHeight="1" x14ac:dyDescent="0.2">
      <c r="A1778" s="9">
        <v>427915</v>
      </c>
      <c r="B1778" s="9" t="s">
        <v>5996</v>
      </c>
      <c r="C1778" s="9" t="s">
        <v>406</v>
      </c>
      <c r="D1778" s="9" t="s">
        <v>666</v>
      </c>
      <c r="E1778" s="9" t="s">
        <v>92</v>
      </c>
      <c r="F1778" s="188">
        <v>34567</v>
      </c>
      <c r="G1778" s="9" t="s">
        <v>551</v>
      </c>
      <c r="H1778" s="9" t="s">
        <v>355</v>
      </c>
      <c r="I1778" s="9" t="s">
        <v>157</v>
      </c>
      <c r="J1778" s="9" t="s">
        <v>32</v>
      </c>
      <c r="K1778" s="9">
        <v>2012</v>
      </c>
      <c r="L1778" s="9" t="s">
        <v>46</v>
      </c>
    </row>
    <row r="1779" spans="1:12" ht="17.25" customHeight="1" x14ac:dyDescent="0.2">
      <c r="A1779" s="9">
        <v>427923</v>
      </c>
      <c r="B1779" s="9" t="s">
        <v>5997</v>
      </c>
      <c r="C1779" s="9" t="s">
        <v>5998</v>
      </c>
      <c r="D1779" s="9" t="s">
        <v>297</v>
      </c>
      <c r="E1779" s="9" t="s">
        <v>93</v>
      </c>
      <c r="F1779" s="188">
        <v>36892</v>
      </c>
      <c r="G1779" s="9" t="s">
        <v>34</v>
      </c>
      <c r="H1779" s="9" t="s">
        <v>31</v>
      </c>
      <c r="I1779" s="9" t="s">
        <v>157</v>
      </c>
      <c r="J1779" s="9" t="s">
        <v>29</v>
      </c>
      <c r="K1779" s="9">
        <v>2018</v>
      </c>
      <c r="L1779" s="9" t="s">
        <v>34</v>
      </c>
    </row>
    <row r="1780" spans="1:12" ht="17.25" customHeight="1" x14ac:dyDescent="0.2">
      <c r="A1780" s="9">
        <v>427944</v>
      </c>
      <c r="B1780" s="9" t="s">
        <v>681</v>
      </c>
      <c r="C1780" s="9" t="s">
        <v>580</v>
      </c>
      <c r="D1780" s="9" t="s">
        <v>5999</v>
      </c>
      <c r="E1780" s="9" t="s">
        <v>92</v>
      </c>
      <c r="F1780" s="188">
        <v>36686</v>
      </c>
      <c r="G1780" s="9" t="s">
        <v>34</v>
      </c>
      <c r="H1780" s="9" t="s">
        <v>31</v>
      </c>
      <c r="I1780" s="9" t="s">
        <v>157</v>
      </c>
      <c r="J1780" s="9" t="s">
        <v>29</v>
      </c>
      <c r="K1780" s="9">
        <v>2018</v>
      </c>
      <c r="L1780" s="9" t="s">
        <v>34</v>
      </c>
    </row>
    <row r="1781" spans="1:12" ht="17.25" customHeight="1" x14ac:dyDescent="0.2">
      <c r="A1781" s="9">
        <v>427945</v>
      </c>
      <c r="B1781" s="9" t="s">
        <v>6000</v>
      </c>
      <c r="C1781" s="9" t="s">
        <v>936</v>
      </c>
      <c r="D1781" s="9" t="s">
        <v>544</v>
      </c>
      <c r="E1781" s="9" t="s">
        <v>92</v>
      </c>
      <c r="F1781" s="188">
        <v>34335</v>
      </c>
      <c r="G1781" s="9" t="s">
        <v>301</v>
      </c>
      <c r="H1781" s="9" t="s">
        <v>355</v>
      </c>
      <c r="I1781" s="9" t="s">
        <v>157</v>
      </c>
      <c r="J1781" s="9" t="s">
        <v>32</v>
      </c>
      <c r="K1781" s="9">
        <v>2019</v>
      </c>
      <c r="L1781" s="9" t="s">
        <v>46</v>
      </c>
    </row>
    <row r="1782" spans="1:12" ht="17.25" customHeight="1" x14ac:dyDescent="0.2">
      <c r="A1782" s="9">
        <v>427952</v>
      </c>
      <c r="B1782" s="9" t="s">
        <v>6001</v>
      </c>
      <c r="C1782" s="9" t="s">
        <v>356</v>
      </c>
      <c r="D1782" s="9" t="s">
        <v>386</v>
      </c>
      <c r="E1782" s="9" t="s">
        <v>92</v>
      </c>
      <c r="F1782" s="188">
        <v>36267</v>
      </c>
      <c r="G1782" s="9" t="s">
        <v>34</v>
      </c>
      <c r="H1782" s="9" t="s">
        <v>31</v>
      </c>
      <c r="I1782" s="9" t="s">
        <v>157</v>
      </c>
      <c r="J1782" s="9" t="s">
        <v>29</v>
      </c>
      <c r="K1782" s="9">
        <v>2018</v>
      </c>
      <c r="L1782" s="9" t="s">
        <v>34</v>
      </c>
    </row>
    <row r="1783" spans="1:12" ht="17.25" customHeight="1" x14ac:dyDescent="0.2">
      <c r="A1783" s="9">
        <v>427976</v>
      </c>
      <c r="B1783" s="9" t="s">
        <v>6002</v>
      </c>
      <c r="C1783" s="9" t="s">
        <v>932</v>
      </c>
      <c r="D1783" s="9" t="s">
        <v>2983</v>
      </c>
      <c r="E1783" s="9" t="s">
        <v>92</v>
      </c>
      <c r="F1783" s="188">
        <v>36161</v>
      </c>
      <c r="G1783" s="9" t="s">
        <v>34</v>
      </c>
      <c r="H1783" s="9" t="s">
        <v>355</v>
      </c>
      <c r="I1783" s="9" t="s">
        <v>157</v>
      </c>
      <c r="J1783" s="9" t="s">
        <v>29</v>
      </c>
      <c r="K1783" s="9">
        <v>2018</v>
      </c>
      <c r="L1783" s="9" t="s">
        <v>34</v>
      </c>
    </row>
    <row r="1784" spans="1:12" ht="17.25" customHeight="1" x14ac:dyDescent="0.2">
      <c r="A1784" s="9">
        <v>427998</v>
      </c>
      <c r="B1784" s="9" t="s">
        <v>6003</v>
      </c>
      <c r="C1784" s="9" t="s">
        <v>344</v>
      </c>
      <c r="D1784" s="9" t="s">
        <v>290</v>
      </c>
      <c r="E1784" s="9" t="s">
        <v>283</v>
      </c>
      <c r="F1784" s="188">
        <v>36443</v>
      </c>
      <c r="G1784" s="9" t="s">
        <v>34</v>
      </c>
      <c r="H1784" s="9" t="s">
        <v>31</v>
      </c>
      <c r="I1784" s="9" t="s">
        <v>157</v>
      </c>
      <c r="J1784" s="9" t="s">
        <v>29</v>
      </c>
      <c r="K1784" s="9">
        <v>2017</v>
      </c>
      <c r="L1784" s="9" t="s">
        <v>46</v>
      </c>
    </row>
    <row r="1785" spans="1:12" ht="17.25" customHeight="1" x14ac:dyDescent="0.2">
      <c r="A1785" s="9">
        <v>428017</v>
      </c>
      <c r="B1785" s="9" t="s">
        <v>6004</v>
      </c>
      <c r="C1785" s="9" t="s">
        <v>285</v>
      </c>
      <c r="D1785" s="9" t="s">
        <v>604</v>
      </c>
      <c r="E1785" s="9" t="s">
        <v>92</v>
      </c>
      <c r="F1785" s="188">
        <v>36526</v>
      </c>
      <c r="G1785" s="9" t="s">
        <v>6005</v>
      </c>
      <c r="H1785" s="9" t="s">
        <v>31</v>
      </c>
      <c r="I1785" s="9" t="s">
        <v>157</v>
      </c>
      <c r="J1785" s="9" t="s">
        <v>32</v>
      </c>
      <c r="K1785" s="9">
        <v>2018</v>
      </c>
      <c r="L1785" s="9" t="s">
        <v>34</v>
      </c>
    </row>
    <row r="1786" spans="1:12" ht="17.25" customHeight="1" x14ac:dyDescent="0.2">
      <c r="A1786" s="9">
        <v>428029</v>
      </c>
      <c r="B1786" s="9" t="s">
        <v>6006</v>
      </c>
      <c r="C1786" s="9" t="s">
        <v>305</v>
      </c>
      <c r="D1786" s="9" t="s">
        <v>365</v>
      </c>
      <c r="E1786" s="9" t="s">
        <v>92</v>
      </c>
      <c r="F1786" s="188">
        <v>36162</v>
      </c>
      <c r="G1786" s="9" t="s">
        <v>301</v>
      </c>
      <c r="H1786" s="9" t="s">
        <v>31</v>
      </c>
      <c r="I1786" s="9" t="s">
        <v>157</v>
      </c>
      <c r="J1786" s="9" t="s">
        <v>29</v>
      </c>
      <c r="K1786" s="9">
        <v>2018</v>
      </c>
      <c r="L1786" s="9" t="s">
        <v>34</v>
      </c>
    </row>
    <row r="1787" spans="1:12" ht="17.25" customHeight="1" x14ac:dyDescent="0.2">
      <c r="A1787" s="9">
        <v>419274</v>
      </c>
      <c r="B1787" s="9" t="s">
        <v>6007</v>
      </c>
      <c r="C1787" s="9" t="s">
        <v>658</v>
      </c>
      <c r="D1787" s="9" t="s">
        <v>431</v>
      </c>
      <c r="E1787" s="9" t="s">
        <v>283</v>
      </c>
      <c r="F1787" s="188">
        <v>35312</v>
      </c>
      <c r="G1787" s="9" t="s">
        <v>34</v>
      </c>
      <c r="H1787" s="9" t="s">
        <v>31</v>
      </c>
      <c r="I1787" s="9" t="s">
        <v>157</v>
      </c>
      <c r="J1787" s="9" t="s">
        <v>29</v>
      </c>
      <c r="K1787" s="9">
        <v>2015</v>
      </c>
      <c r="L1787" s="9" t="s">
        <v>34</v>
      </c>
    </row>
    <row r="1788" spans="1:12" ht="17.25" customHeight="1" x14ac:dyDescent="0.2">
      <c r="A1788" s="9">
        <v>420398</v>
      </c>
      <c r="B1788" s="9" t="s">
        <v>6008</v>
      </c>
      <c r="C1788" s="9" t="s">
        <v>6009</v>
      </c>
      <c r="D1788" s="9" t="s">
        <v>271</v>
      </c>
      <c r="E1788" s="9" t="s">
        <v>283</v>
      </c>
      <c r="F1788" s="188">
        <v>35553</v>
      </c>
      <c r="G1788" s="9" t="s">
        <v>34</v>
      </c>
      <c r="H1788" s="9" t="s">
        <v>31</v>
      </c>
      <c r="I1788" s="9" t="s">
        <v>157</v>
      </c>
      <c r="J1788" s="9" t="s">
        <v>32</v>
      </c>
      <c r="K1788" s="9">
        <v>2015</v>
      </c>
      <c r="L1788" s="9" t="s">
        <v>34</v>
      </c>
    </row>
    <row r="1789" spans="1:12" ht="17.25" customHeight="1" x14ac:dyDescent="0.2">
      <c r="A1789" s="9">
        <v>423079</v>
      </c>
      <c r="B1789" s="9" t="s">
        <v>6010</v>
      </c>
      <c r="C1789" s="9" t="s">
        <v>432</v>
      </c>
      <c r="D1789" s="9" t="s">
        <v>271</v>
      </c>
      <c r="E1789" s="9" t="s">
        <v>283</v>
      </c>
      <c r="F1789" s="188">
        <v>25750</v>
      </c>
      <c r="G1789" s="9" t="s">
        <v>513</v>
      </c>
      <c r="H1789" s="9" t="s">
        <v>31</v>
      </c>
      <c r="I1789" s="9" t="s">
        <v>157</v>
      </c>
      <c r="J1789" s="9" t="s">
        <v>32</v>
      </c>
      <c r="K1789" s="9">
        <v>2008</v>
      </c>
      <c r="L1789" s="9" t="s">
        <v>89</v>
      </c>
    </row>
    <row r="1790" spans="1:12" ht="17.25" customHeight="1" x14ac:dyDescent="0.2">
      <c r="A1790" s="9">
        <v>424338</v>
      </c>
      <c r="B1790" s="9" t="s">
        <v>6011</v>
      </c>
      <c r="C1790" s="9" t="s">
        <v>562</v>
      </c>
      <c r="D1790" s="9" t="s">
        <v>631</v>
      </c>
      <c r="E1790" s="9" t="s">
        <v>93</v>
      </c>
      <c r="F1790" s="188">
        <v>35595</v>
      </c>
      <c r="G1790" s="9" t="s">
        <v>34</v>
      </c>
      <c r="H1790" s="9" t="s">
        <v>31</v>
      </c>
      <c r="I1790" s="9" t="s">
        <v>157</v>
      </c>
      <c r="J1790" s="9" t="s">
        <v>32</v>
      </c>
      <c r="K1790" s="9">
        <v>2016</v>
      </c>
      <c r="L1790" s="9" t="s">
        <v>34</v>
      </c>
    </row>
    <row r="1791" spans="1:12" ht="17.25" customHeight="1" x14ac:dyDescent="0.2">
      <c r="A1791" s="9">
        <v>425479</v>
      </c>
      <c r="B1791" s="9" t="s">
        <v>6012</v>
      </c>
      <c r="C1791" s="9" t="s">
        <v>554</v>
      </c>
      <c r="D1791" s="9" t="s">
        <v>279</v>
      </c>
      <c r="E1791" s="9" t="s">
        <v>92</v>
      </c>
      <c r="F1791" s="188">
        <v>35962</v>
      </c>
      <c r="G1791" s="9" t="s">
        <v>6013</v>
      </c>
      <c r="H1791" s="9" t="s">
        <v>31</v>
      </c>
      <c r="I1791" s="9" t="s">
        <v>157</v>
      </c>
      <c r="J1791" s="9" t="s">
        <v>29</v>
      </c>
      <c r="K1791" s="9">
        <v>2017</v>
      </c>
      <c r="L1791" s="9" t="s">
        <v>46</v>
      </c>
    </row>
    <row r="1792" spans="1:12" ht="17.25" customHeight="1" x14ac:dyDescent="0.2">
      <c r="A1792" s="9">
        <v>425783</v>
      </c>
      <c r="B1792" s="9" t="s">
        <v>6014</v>
      </c>
      <c r="C1792" s="9" t="s">
        <v>935</v>
      </c>
      <c r="D1792" s="9" t="s">
        <v>6015</v>
      </c>
      <c r="E1792" s="9" t="s">
        <v>92</v>
      </c>
      <c r="F1792" s="188">
        <v>36175</v>
      </c>
      <c r="G1792" s="9" t="s">
        <v>732</v>
      </c>
      <c r="H1792" s="9" t="s">
        <v>31</v>
      </c>
      <c r="I1792" s="9" t="s">
        <v>157</v>
      </c>
      <c r="J1792" s="9" t="s">
        <v>32</v>
      </c>
      <c r="K1792" s="9">
        <v>2016</v>
      </c>
      <c r="L1792" s="9" t="s">
        <v>83</v>
      </c>
    </row>
    <row r="1793" spans="1:24" ht="17.25" customHeight="1" x14ac:dyDescent="0.2">
      <c r="A1793" s="9">
        <v>426390</v>
      </c>
      <c r="B1793" s="9" t="s">
        <v>6016</v>
      </c>
      <c r="C1793" s="9" t="s">
        <v>566</v>
      </c>
      <c r="D1793" s="9" t="s">
        <v>324</v>
      </c>
      <c r="E1793" s="9" t="s">
        <v>92</v>
      </c>
      <c r="F1793" s="188">
        <v>36526</v>
      </c>
      <c r="G1793" s="9" t="s">
        <v>34</v>
      </c>
      <c r="H1793" s="9" t="s">
        <v>31</v>
      </c>
      <c r="I1793" s="9" t="s">
        <v>157</v>
      </c>
      <c r="J1793" s="9" t="s">
        <v>32</v>
      </c>
      <c r="K1793" s="9">
        <v>2018</v>
      </c>
      <c r="L1793" s="9" t="s">
        <v>34</v>
      </c>
    </row>
    <row r="1794" spans="1:24" ht="17.25" customHeight="1" x14ac:dyDescent="0.2">
      <c r="A1794" s="9">
        <v>426572</v>
      </c>
      <c r="B1794" s="9" t="s">
        <v>6017</v>
      </c>
      <c r="C1794" s="9" t="s">
        <v>490</v>
      </c>
      <c r="D1794" s="9" t="s">
        <v>412</v>
      </c>
      <c r="E1794" s="9" t="s">
        <v>92</v>
      </c>
      <c r="F1794" s="188">
        <v>36538</v>
      </c>
      <c r="G1794" s="9" t="s">
        <v>34</v>
      </c>
      <c r="H1794" s="9" t="s">
        <v>31</v>
      </c>
      <c r="I1794" s="9" t="s">
        <v>157</v>
      </c>
      <c r="J1794" s="9" t="s">
        <v>29</v>
      </c>
      <c r="K1794" s="9">
        <v>2017</v>
      </c>
      <c r="L1794" s="9" t="s">
        <v>34</v>
      </c>
    </row>
    <row r="1795" spans="1:24" ht="17.25" customHeight="1" x14ac:dyDescent="0.2">
      <c r="A1795" s="9">
        <v>426734</v>
      </c>
      <c r="B1795" s="9" t="s">
        <v>6018</v>
      </c>
      <c r="C1795" s="9" t="s">
        <v>1068</v>
      </c>
      <c r="D1795" s="9" t="s">
        <v>6019</v>
      </c>
      <c r="E1795" s="9" t="s">
        <v>92</v>
      </c>
      <c r="F1795" s="188">
        <v>34718</v>
      </c>
      <c r="G1795" s="9" t="s">
        <v>34</v>
      </c>
      <c r="H1795" s="9" t="s">
        <v>31</v>
      </c>
      <c r="I1795" s="9" t="s">
        <v>157</v>
      </c>
      <c r="J1795" s="9" t="s">
        <v>29</v>
      </c>
      <c r="K1795" s="9">
        <v>2012</v>
      </c>
      <c r="L1795" s="9" t="s">
        <v>1080</v>
      </c>
    </row>
    <row r="1796" spans="1:24" ht="17.25" customHeight="1" x14ac:dyDescent="0.2">
      <c r="A1796" s="9">
        <v>426206</v>
      </c>
      <c r="B1796" s="9" t="s">
        <v>6020</v>
      </c>
      <c r="C1796" s="9" t="s">
        <v>278</v>
      </c>
      <c r="D1796" s="9" t="s">
        <v>522</v>
      </c>
      <c r="E1796" s="9" t="s">
        <v>93</v>
      </c>
      <c r="F1796" s="188">
        <v>35796</v>
      </c>
      <c r="G1796" s="9" t="s">
        <v>268</v>
      </c>
      <c r="H1796" s="9" t="s">
        <v>31</v>
      </c>
      <c r="I1796" s="9" t="s">
        <v>157</v>
      </c>
      <c r="J1796" s="9" t="s">
        <v>29</v>
      </c>
      <c r="K1796" s="9">
        <v>2017</v>
      </c>
      <c r="L1796" s="9" t="s">
        <v>46</v>
      </c>
    </row>
    <row r="1797" spans="1:24" ht="17.25" customHeight="1" x14ac:dyDescent="0.2">
      <c r="A1797" s="9">
        <v>427098</v>
      </c>
      <c r="B1797" s="9" t="s">
        <v>6021</v>
      </c>
      <c r="C1797" s="9" t="s">
        <v>270</v>
      </c>
      <c r="D1797" s="9" t="s">
        <v>426</v>
      </c>
      <c r="E1797" s="9" t="s">
        <v>93</v>
      </c>
      <c r="F1797" s="188">
        <v>29265</v>
      </c>
      <c r="G1797" s="9" t="s">
        <v>34</v>
      </c>
      <c r="H1797" s="9" t="s">
        <v>31</v>
      </c>
      <c r="I1797" s="9" t="s">
        <v>157</v>
      </c>
      <c r="J1797" s="9" t="s">
        <v>32</v>
      </c>
      <c r="K1797" s="9">
        <v>1998</v>
      </c>
      <c r="L1797" s="9" t="s">
        <v>34</v>
      </c>
    </row>
    <row r="1798" spans="1:24" x14ac:dyDescent="0.2">
      <c r="A1798" s="9">
        <v>428036</v>
      </c>
      <c r="B1798" s="9" t="s">
        <v>6023</v>
      </c>
      <c r="C1798" s="9" t="s">
        <v>347</v>
      </c>
      <c r="D1798" s="9" t="s">
        <v>359</v>
      </c>
      <c r="E1798" s="9" t="s">
        <v>283</v>
      </c>
      <c r="F1798" s="188">
        <v>36697</v>
      </c>
      <c r="G1798" s="9" t="s">
        <v>86</v>
      </c>
      <c r="H1798" s="9" t="s">
        <v>31</v>
      </c>
      <c r="I1798" s="9" t="s">
        <v>1352</v>
      </c>
      <c r="J1798" s="9">
        <v>0</v>
      </c>
      <c r="K1798" s="9">
        <v>0</v>
      </c>
      <c r="L1798" s="9">
        <v>0</v>
      </c>
    </row>
    <row r="1799" spans="1:24" x14ac:dyDescent="0.2">
      <c r="A1799" s="9">
        <v>422803</v>
      </c>
      <c r="B1799" s="9" t="s">
        <v>6024</v>
      </c>
      <c r="C1799" s="9" t="s">
        <v>750</v>
      </c>
      <c r="D1799" s="9" t="s">
        <v>333</v>
      </c>
      <c r="E1799" s="9" t="s">
        <v>93</v>
      </c>
      <c r="F1799" s="188">
        <v>34729</v>
      </c>
      <c r="G1799" s="9" t="s">
        <v>34</v>
      </c>
      <c r="H1799" s="9" t="s">
        <v>31</v>
      </c>
      <c r="I1799" s="9" t="s">
        <v>157</v>
      </c>
      <c r="J1799" s="9" t="s">
        <v>29</v>
      </c>
      <c r="K1799" s="9">
        <v>2013</v>
      </c>
      <c r="L1799" s="9" t="s">
        <v>34</v>
      </c>
    </row>
    <row r="1800" spans="1:24" x14ac:dyDescent="0.2">
      <c r="A1800" s="9">
        <v>424828</v>
      </c>
      <c r="B1800" s="9" t="s">
        <v>6025</v>
      </c>
      <c r="C1800" s="9" t="s">
        <v>385</v>
      </c>
      <c r="D1800" s="9" t="s">
        <v>5125</v>
      </c>
      <c r="E1800" s="9" t="s">
        <v>93</v>
      </c>
      <c r="F1800" s="188">
        <v>36054</v>
      </c>
      <c r="G1800" s="9" t="s">
        <v>34</v>
      </c>
      <c r="H1800" s="9" t="s">
        <v>31</v>
      </c>
      <c r="I1800" s="9" t="s">
        <v>157</v>
      </c>
      <c r="J1800" s="9" t="s">
        <v>32</v>
      </c>
      <c r="K1800" s="9">
        <v>2016</v>
      </c>
      <c r="L1800" s="9" t="s">
        <v>34</v>
      </c>
    </row>
    <row r="1801" spans="1:24" x14ac:dyDescent="0.2">
      <c r="A1801" s="9">
        <v>412716</v>
      </c>
      <c r="B1801" s="9" t="s">
        <v>6026</v>
      </c>
      <c r="C1801" s="9" t="s">
        <v>698</v>
      </c>
      <c r="D1801" s="9" t="s">
        <v>370</v>
      </c>
      <c r="I1801" s="9" t="s">
        <v>157</v>
      </c>
      <c r="X1801" s="9" t="s">
        <v>517</v>
      </c>
    </row>
    <row r="1802" spans="1:24" x14ac:dyDescent="0.2">
      <c r="A1802" s="9">
        <v>424003</v>
      </c>
      <c r="B1802" s="9" t="s">
        <v>6027</v>
      </c>
      <c r="C1802" s="9" t="s">
        <v>307</v>
      </c>
      <c r="D1802" s="9" t="s">
        <v>321</v>
      </c>
      <c r="E1802" s="9" t="s">
        <v>92</v>
      </c>
      <c r="F1802" s="188">
        <v>32648</v>
      </c>
      <c r="G1802" s="9" t="s">
        <v>34</v>
      </c>
      <c r="H1802" s="9" t="s">
        <v>31</v>
      </c>
      <c r="I1802" s="9" t="s">
        <v>157</v>
      </c>
      <c r="J1802" s="9" t="s">
        <v>29</v>
      </c>
      <c r="K1802" s="9">
        <v>2008</v>
      </c>
      <c r="L1802" s="9" t="s">
        <v>34</v>
      </c>
    </row>
    <row r="1803" spans="1:24" ht="17.25" customHeight="1" x14ac:dyDescent="0.2">
      <c r="A1803" s="9">
        <v>422103</v>
      </c>
      <c r="B1803" s="9" t="s">
        <v>6028</v>
      </c>
      <c r="C1803" s="9" t="s">
        <v>6029</v>
      </c>
      <c r="D1803" s="9" t="s">
        <v>468</v>
      </c>
      <c r="E1803" s="9" t="s">
        <v>92</v>
      </c>
      <c r="F1803" s="188">
        <v>34685</v>
      </c>
      <c r="G1803" s="9" t="s">
        <v>34</v>
      </c>
      <c r="H1803" s="9" t="s">
        <v>31</v>
      </c>
      <c r="I1803" s="9" t="s">
        <v>157</v>
      </c>
      <c r="J1803" s="9" t="s">
        <v>29</v>
      </c>
      <c r="K1803" s="9">
        <v>2014</v>
      </c>
      <c r="L1803" s="9" t="s">
        <v>46</v>
      </c>
    </row>
    <row r="1804" spans="1:24" ht="17.25" customHeight="1" x14ac:dyDescent="0.2"/>
    <row r="1805" spans="1:24" ht="17.25" customHeight="1" x14ac:dyDescent="0.2"/>
    <row r="1806" spans="1:24" ht="17.25" customHeight="1" x14ac:dyDescent="0.2"/>
    <row r="1807" spans="1:24" ht="17.25" customHeight="1" x14ac:dyDescent="0.2"/>
    <row r="1808" spans="1:24" ht="17.25" customHeight="1" x14ac:dyDescent="0.2"/>
    <row r="1809" ht="17.25" customHeight="1" x14ac:dyDescent="0.2"/>
    <row r="1810" ht="17.25" customHeight="1" x14ac:dyDescent="0.2"/>
    <row r="1811" ht="17.25" customHeight="1" x14ac:dyDescent="0.2"/>
    <row r="1812" ht="17.25" customHeight="1" x14ac:dyDescent="0.2"/>
    <row r="1813" ht="17.25" customHeight="1" x14ac:dyDescent="0.2"/>
    <row r="1814" ht="17.25" customHeight="1" x14ac:dyDescent="0.2"/>
    <row r="1815" ht="17.25" customHeight="1" x14ac:dyDescent="0.2"/>
    <row r="1816" ht="17.25" customHeight="1" x14ac:dyDescent="0.2"/>
    <row r="1817" ht="17.25" customHeight="1" x14ac:dyDescent="0.2"/>
    <row r="1818" ht="17.25" customHeight="1" x14ac:dyDescent="0.2"/>
    <row r="1819" ht="17.25" customHeight="1" x14ac:dyDescent="0.2"/>
    <row r="1820" ht="17.25" customHeight="1" x14ac:dyDescent="0.2"/>
    <row r="1821" ht="17.25" customHeight="1" x14ac:dyDescent="0.2"/>
    <row r="1822" ht="17.25" customHeight="1" x14ac:dyDescent="0.2"/>
    <row r="1823" ht="17.25" customHeight="1" x14ac:dyDescent="0.2"/>
    <row r="1824" ht="17.25" customHeight="1" x14ac:dyDescent="0.2"/>
    <row r="1825" ht="17.25" customHeight="1" x14ac:dyDescent="0.2"/>
    <row r="1826" ht="17.25" customHeight="1" x14ac:dyDescent="0.2"/>
    <row r="1827" ht="17.25" customHeight="1" x14ac:dyDescent="0.2"/>
    <row r="1828" ht="17.25" customHeight="1" x14ac:dyDescent="0.2"/>
    <row r="1829" ht="17.25" customHeight="1" x14ac:dyDescent="0.2"/>
    <row r="1830" ht="17.25" customHeight="1" x14ac:dyDescent="0.2"/>
    <row r="1831" ht="17.25" customHeight="1" x14ac:dyDescent="0.2"/>
    <row r="1832" ht="17.25" customHeight="1" x14ac:dyDescent="0.2"/>
    <row r="1833" ht="17.25" customHeight="1" x14ac:dyDescent="0.2"/>
    <row r="1834" ht="17.25" customHeight="1" x14ac:dyDescent="0.2"/>
    <row r="1835" ht="17.25" customHeight="1" x14ac:dyDescent="0.2"/>
    <row r="1836" ht="17.25" customHeight="1" x14ac:dyDescent="0.2"/>
    <row r="1837" ht="17.25" customHeight="1" x14ac:dyDescent="0.2"/>
    <row r="1838" ht="17.25" customHeight="1" x14ac:dyDescent="0.2"/>
    <row r="1839" ht="17.25" customHeight="1" x14ac:dyDescent="0.2"/>
    <row r="1840" ht="17.25" customHeight="1" x14ac:dyDescent="0.2"/>
    <row r="1841" ht="17.25" customHeight="1" x14ac:dyDescent="0.2"/>
    <row r="1842" ht="17.25" customHeight="1" x14ac:dyDescent="0.2"/>
    <row r="1843" ht="17.25" customHeight="1" x14ac:dyDescent="0.2"/>
    <row r="1844" ht="17.25" customHeight="1" x14ac:dyDescent="0.2"/>
    <row r="1845" ht="17.25" customHeight="1" x14ac:dyDescent="0.2"/>
    <row r="1846" ht="17.25" customHeight="1" x14ac:dyDescent="0.2"/>
    <row r="1847" ht="17.25" customHeight="1" x14ac:dyDescent="0.2"/>
    <row r="1848" ht="17.25" customHeight="1" x14ac:dyDescent="0.2"/>
    <row r="1849" ht="17.25" customHeight="1" x14ac:dyDescent="0.2"/>
    <row r="1850" ht="17.25" customHeight="1" x14ac:dyDescent="0.2"/>
    <row r="1851" ht="17.25" customHeight="1" x14ac:dyDescent="0.2"/>
    <row r="1852" ht="17.25" customHeight="1" x14ac:dyDescent="0.2"/>
    <row r="1853" ht="17.25" customHeight="1" x14ac:dyDescent="0.2"/>
    <row r="1854" ht="17.25" customHeight="1" x14ac:dyDescent="0.2"/>
    <row r="1855" ht="17.25" customHeight="1" x14ac:dyDescent="0.2"/>
    <row r="1856" ht="17.25" customHeight="1" x14ac:dyDescent="0.2"/>
    <row r="1857" ht="17.25" customHeight="1" x14ac:dyDescent="0.2"/>
    <row r="1858" ht="17.25" customHeight="1" x14ac:dyDescent="0.2"/>
    <row r="1859" ht="17.25" customHeight="1" x14ac:dyDescent="0.2"/>
    <row r="1860" ht="17.25" customHeight="1" x14ac:dyDescent="0.2"/>
    <row r="1861" ht="17.25" customHeight="1" x14ac:dyDescent="0.2"/>
    <row r="1862" ht="17.25" customHeight="1" x14ac:dyDescent="0.2"/>
    <row r="1863" ht="17.25" customHeight="1" x14ac:dyDescent="0.2"/>
    <row r="1864" ht="17.25" customHeight="1" x14ac:dyDescent="0.2"/>
    <row r="1865" ht="17.25" customHeight="1" x14ac:dyDescent="0.2"/>
    <row r="1866" ht="17.25" customHeight="1" x14ac:dyDescent="0.2"/>
    <row r="1867" ht="17.25" customHeight="1" x14ac:dyDescent="0.2"/>
    <row r="1868" ht="17.25" customHeight="1" x14ac:dyDescent="0.2"/>
    <row r="1869" ht="17.25" customHeight="1" x14ac:dyDescent="0.2"/>
    <row r="1870" ht="17.25" customHeight="1" x14ac:dyDescent="0.2"/>
    <row r="1871" ht="17.25" customHeight="1" x14ac:dyDescent="0.2"/>
    <row r="1872" ht="17.25" customHeight="1" x14ac:dyDescent="0.2"/>
    <row r="1873" ht="17.25" customHeight="1" x14ac:dyDescent="0.2"/>
    <row r="1874" ht="17.25" customHeight="1" x14ac:dyDescent="0.2"/>
    <row r="1875" ht="17.25" customHeight="1" x14ac:dyDescent="0.2"/>
    <row r="1876" ht="17.25" customHeight="1" x14ac:dyDescent="0.2"/>
    <row r="1877" ht="17.25" customHeight="1" x14ac:dyDescent="0.2"/>
    <row r="1878" ht="17.25" customHeight="1" x14ac:dyDescent="0.2"/>
    <row r="1879" ht="17.25" customHeight="1" x14ac:dyDescent="0.2"/>
    <row r="1880" ht="17.25" customHeight="1" x14ac:dyDescent="0.2"/>
    <row r="1881" ht="17.25" customHeight="1" x14ac:dyDescent="0.2"/>
    <row r="1882" ht="17.25" customHeight="1" x14ac:dyDescent="0.2"/>
    <row r="1883" ht="17.25" customHeight="1" x14ac:dyDescent="0.2"/>
    <row r="1884" ht="17.25" customHeight="1" x14ac:dyDescent="0.2"/>
    <row r="1885" ht="17.25" customHeight="1" x14ac:dyDescent="0.2"/>
    <row r="1886" ht="17.25" customHeight="1" x14ac:dyDescent="0.2"/>
    <row r="1887" ht="17.25" customHeight="1" x14ac:dyDescent="0.2"/>
    <row r="1888" ht="17.25" customHeight="1" x14ac:dyDescent="0.2"/>
    <row r="1889" ht="17.25" customHeight="1" x14ac:dyDescent="0.2"/>
    <row r="1890" ht="17.25" customHeight="1" x14ac:dyDescent="0.2"/>
    <row r="1891" ht="17.25" customHeight="1" x14ac:dyDescent="0.2"/>
    <row r="1892" ht="17.25" customHeight="1" x14ac:dyDescent="0.2"/>
    <row r="1893" ht="17.25" customHeight="1" x14ac:dyDescent="0.2"/>
    <row r="1894" ht="17.25" customHeight="1" x14ac:dyDescent="0.2"/>
    <row r="1895" ht="17.25" customHeight="1" x14ac:dyDescent="0.2"/>
    <row r="1896" ht="17.25" customHeight="1" x14ac:dyDescent="0.2"/>
    <row r="1897" ht="17.25" customHeight="1" x14ac:dyDescent="0.2"/>
    <row r="1898" ht="17.25" customHeight="1" x14ac:dyDescent="0.2"/>
    <row r="1899" ht="17.25" customHeight="1" x14ac:dyDescent="0.2"/>
    <row r="1900" ht="17.25" customHeight="1" x14ac:dyDescent="0.2"/>
    <row r="1901" ht="17.25" customHeight="1" x14ac:dyDescent="0.2"/>
    <row r="1902" ht="17.25" customHeight="1" x14ac:dyDescent="0.2"/>
    <row r="1903" ht="17.25" customHeight="1" x14ac:dyDescent="0.2"/>
    <row r="1904" ht="17.25" customHeight="1" x14ac:dyDescent="0.2"/>
    <row r="1905" ht="17.25" customHeight="1" x14ac:dyDescent="0.2"/>
    <row r="1906" ht="17.25" customHeight="1" x14ac:dyDescent="0.2"/>
    <row r="1907" ht="17.25" customHeight="1" x14ac:dyDescent="0.2"/>
    <row r="1908" ht="17.25" customHeight="1" x14ac:dyDescent="0.2"/>
    <row r="1909" ht="17.25" customHeight="1" x14ac:dyDescent="0.2"/>
    <row r="1910" ht="17.25" customHeight="1" x14ac:dyDescent="0.2"/>
    <row r="1911" ht="17.25" customHeight="1" x14ac:dyDescent="0.2"/>
    <row r="1912" ht="17.25" customHeight="1" x14ac:dyDescent="0.2"/>
    <row r="1913" ht="17.25" customHeight="1" x14ac:dyDescent="0.2"/>
    <row r="1914" ht="17.25" customHeight="1" x14ac:dyDescent="0.2"/>
    <row r="1915" ht="17.25" customHeight="1" x14ac:dyDescent="0.2"/>
    <row r="1916" ht="17.25" customHeight="1" x14ac:dyDescent="0.2"/>
    <row r="1917" ht="17.25" customHeight="1" x14ac:dyDescent="0.2"/>
    <row r="1918" ht="17.25" customHeight="1" x14ac:dyDescent="0.2"/>
    <row r="1919" ht="17.25" customHeight="1" x14ac:dyDescent="0.2"/>
    <row r="1920" ht="17.25" customHeight="1" x14ac:dyDescent="0.2"/>
    <row r="1921" ht="17.25" customHeight="1" x14ac:dyDescent="0.2"/>
    <row r="1922" ht="17.25" customHeight="1" x14ac:dyDescent="0.2"/>
    <row r="1923" ht="17.25" customHeight="1" x14ac:dyDescent="0.2"/>
    <row r="1924" ht="17.25" customHeight="1" x14ac:dyDescent="0.2"/>
    <row r="1925" ht="17.25" customHeight="1" x14ac:dyDescent="0.2"/>
    <row r="1926" ht="17.25" customHeight="1" x14ac:dyDescent="0.2"/>
    <row r="1927" ht="17.25" customHeight="1" x14ac:dyDescent="0.2"/>
    <row r="1928" ht="17.25" customHeight="1" x14ac:dyDescent="0.2"/>
    <row r="1929" ht="17.25" customHeight="1" x14ac:dyDescent="0.2"/>
    <row r="1930" ht="17.25" customHeight="1" x14ac:dyDescent="0.2"/>
    <row r="1931" ht="17.25" customHeight="1" x14ac:dyDescent="0.2"/>
    <row r="1932" ht="17.25" customHeight="1" x14ac:dyDescent="0.2"/>
    <row r="1933" ht="17.25" customHeight="1" x14ac:dyDescent="0.2"/>
    <row r="1934" ht="17.25" customHeight="1" x14ac:dyDescent="0.2"/>
    <row r="1935" ht="17.25" customHeight="1" x14ac:dyDescent="0.2"/>
    <row r="1936" ht="17.25" customHeight="1" x14ac:dyDescent="0.2"/>
    <row r="1937" ht="17.25" customHeight="1" x14ac:dyDescent="0.2"/>
    <row r="1938" ht="17.25" customHeight="1" x14ac:dyDescent="0.2"/>
    <row r="1939" ht="17.25" customHeight="1" x14ac:dyDescent="0.2"/>
    <row r="1940" ht="17.25" customHeight="1" x14ac:dyDescent="0.2"/>
    <row r="1941" ht="17.25" customHeight="1" x14ac:dyDescent="0.2"/>
    <row r="1942" ht="17.25" customHeight="1" x14ac:dyDescent="0.2"/>
    <row r="1943" ht="17.25" customHeight="1" x14ac:dyDescent="0.2"/>
    <row r="1944" ht="17.25" customHeight="1" x14ac:dyDescent="0.2"/>
    <row r="1945" ht="17.25" customHeight="1" x14ac:dyDescent="0.2"/>
    <row r="1946" ht="17.25" customHeight="1" x14ac:dyDescent="0.2"/>
    <row r="1947" ht="17.25" customHeight="1" x14ac:dyDescent="0.2"/>
    <row r="1948" ht="17.25" customHeight="1" x14ac:dyDescent="0.2"/>
    <row r="1949" ht="17.25" customHeight="1" x14ac:dyDescent="0.2"/>
    <row r="1950" ht="17.25" customHeight="1" x14ac:dyDescent="0.2"/>
    <row r="1951" ht="17.25" customHeight="1" x14ac:dyDescent="0.2"/>
    <row r="1952" ht="17.25" customHeight="1" x14ac:dyDescent="0.2"/>
    <row r="1953" ht="17.25" customHeight="1" x14ac:dyDescent="0.2"/>
    <row r="1954" ht="17.25" customHeight="1" x14ac:dyDescent="0.2"/>
    <row r="1955" ht="17.25" customHeight="1" x14ac:dyDescent="0.2"/>
    <row r="1956" ht="17.25" customHeight="1" x14ac:dyDescent="0.2"/>
    <row r="1957" ht="17.25" customHeight="1" x14ac:dyDescent="0.2"/>
    <row r="1958" ht="17.25" customHeight="1" x14ac:dyDescent="0.2"/>
    <row r="1959" ht="17.25" customHeight="1" x14ac:dyDescent="0.2"/>
    <row r="1960" ht="17.25" customHeight="1" x14ac:dyDescent="0.2"/>
    <row r="1961" ht="17.25" customHeight="1" x14ac:dyDescent="0.2"/>
    <row r="1962" ht="17.25" customHeight="1" x14ac:dyDescent="0.2"/>
    <row r="1963" ht="17.25" customHeight="1" x14ac:dyDescent="0.2"/>
    <row r="1964" ht="17.25" customHeight="1" x14ac:dyDescent="0.2"/>
    <row r="1965" ht="17.25" customHeight="1" x14ac:dyDescent="0.2"/>
    <row r="1966" ht="17.25" customHeight="1" x14ac:dyDescent="0.2"/>
    <row r="1967" ht="17.25" customHeight="1" x14ac:dyDescent="0.2"/>
    <row r="1968" ht="17.25" customHeight="1" x14ac:dyDescent="0.2"/>
    <row r="1969" ht="17.25" customHeight="1" x14ac:dyDescent="0.2"/>
    <row r="1970" ht="17.25" customHeight="1" x14ac:dyDescent="0.2"/>
    <row r="1971" ht="17.25" customHeight="1" x14ac:dyDescent="0.2"/>
    <row r="1972" ht="17.25" customHeight="1" x14ac:dyDescent="0.2"/>
    <row r="1973" ht="17.25" customHeight="1" x14ac:dyDescent="0.2"/>
    <row r="1974" ht="17.25" customHeight="1" x14ac:dyDescent="0.2"/>
    <row r="1975" ht="17.25" customHeight="1" x14ac:dyDescent="0.2"/>
    <row r="1976" ht="17.25" customHeight="1" x14ac:dyDescent="0.2"/>
    <row r="1977" ht="17.25" customHeight="1" x14ac:dyDescent="0.2"/>
    <row r="1978" ht="17.25" customHeight="1" x14ac:dyDescent="0.2"/>
    <row r="1979" ht="17.25" customHeight="1" x14ac:dyDescent="0.2"/>
    <row r="1980" ht="17.25" customHeight="1" x14ac:dyDescent="0.2"/>
    <row r="1981" ht="17.25" customHeight="1" x14ac:dyDescent="0.2"/>
    <row r="1982" ht="17.25" customHeight="1" x14ac:dyDescent="0.2"/>
    <row r="1983" ht="17.25" customHeight="1" x14ac:dyDescent="0.2"/>
    <row r="1984" ht="17.25" customHeight="1" x14ac:dyDescent="0.2"/>
    <row r="1985" ht="17.25" customHeight="1" x14ac:dyDescent="0.2"/>
    <row r="1986" ht="17.25" customHeight="1" x14ac:dyDescent="0.2"/>
    <row r="1987" ht="17.25" customHeight="1" x14ac:dyDescent="0.2"/>
    <row r="1988" ht="17.25" customHeight="1" x14ac:dyDescent="0.2"/>
    <row r="1989" ht="17.25" customHeight="1" x14ac:dyDescent="0.2"/>
    <row r="1990" ht="17.25" customHeight="1" x14ac:dyDescent="0.2"/>
    <row r="1991" ht="17.25" customHeight="1" x14ac:dyDescent="0.2"/>
    <row r="1992" ht="17.25" customHeight="1" x14ac:dyDescent="0.2"/>
    <row r="1993" ht="17.25" customHeight="1" x14ac:dyDescent="0.2"/>
    <row r="1994" ht="17.25" customHeight="1" x14ac:dyDescent="0.2"/>
    <row r="1995" ht="17.25" customHeight="1" x14ac:dyDescent="0.2"/>
    <row r="1996" ht="17.25" customHeight="1" x14ac:dyDescent="0.2"/>
    <row r="1997" ht="17.25" customHeight="1" x14ac:dyDescent="0.2"/>
    <row r="1998" ht="17.25" customHeight="1" x14ac:dyDescent="0.2"/>
    <row r="1999" ht="17.25" customHeight="1" x14ac:dyDescent="0.2"/>
    <row r="2000" ht="17.25" customHeight="1" x14ac:dyDescent="0.2"/>
    <row r="2001" ht="17.25" customHeight="1" x14ac:dyDescent="0.2"/>
    <row r="2002" ht="17.25" customHeight="1" x14ac:dyDescent="0.2"/>
    <row r="2003" ht="17.25" customHeight="1" x14ac:dyDescent="0.2"/>
    <row r="2004" ht="17.25" customHeight="1" x14ac:dyDescent="0.2"/>
    <row r="2005" ht="17.25" customHeight="1" x14ac:dyDescent="0.2"/>
    <row r="2006" ht="17.25" customHeight="1" x14ac:dyDescent="0.2"/>
    <row r="2007" ht="17.25" customHeight="1" x14ac:dyDescent="0.2"/>
    <row r="2008" ht="17.25" customHeight="1" x14ac:dyDescent="0.2"/>
    <row r="2009" ht="17.25" customHeight="1" x14ac:dyDescent="0.2"/>
    <row r="2010" ht="17.25" customHeight="1" x14ac:dyDescent="0.2"/>
    <row r="2011" ht="17.25" customHeight="1" x14ac:dyDescent="0.2"/>
    <row r="2012" ht="17.25" customHeight="1" x14ac:dyDescent="0.2"/>
    <row r="2013" ht="17.25" customHeight="1" x14ac:dyDescent="0.2"/>
    <row r="2014" ht="17.25" customHeight="1" x14ac:dyDescent="0.2"/>
    <row r="2015" ht="17.25" customHeight="1" x14ac:dyDescent="0.2"/>
    <row r="2016" ht="17.25" customHeight="1" x14ac:dyDescent="0.2"/>
    <row r="2017" spans="15:15" ht="17.25" customHeight="1" x14ac:dyDescent="0.2"/>
    <row r="2018" spans="15:15" ht="17.25" customHeight="1" x14ac:dyDescent="0.2"/>
    <row r="2019" spans="15:15" ht="17.25" customHeight="1" x14ac:dyDescent="0.2"/>
    <row r="2020" spans="15:15" ht="17.25" customHeight="1" x14ac:dyDescent="0.2"/>
    <row r="2021" spans="15:15" ht="17.25" customHeight="1" x14ac:dyDescent="0.2"/>
    <row r="2022" spans="15:15" ht="17.25" customHeight="1" x14ac:dyDescent="0.2"/>
    <row r="2023" spans="15:15" ht="17.25" customHeight="1" x14ac:dyDescent="0.2"/>
    <row r="2024" spans="15:15" ht="17.25" customHeight="1" x14ac:dyDescent="0.2"/>
    <row r="2025" spans="15:15" ht="17.25" customHeight="1" x14ac:dyDescent="0.2"/>
    <row r="2026" spans="15:15" ht="17.25" customHeight="1" x14ac:dyDescent="0.2"/>
    <row r="2027" spans="15:15" ht="17.25" customHeight="1" x14ac:dyDescent="0.2"/>
    <row r="2028" spans="15:15" ht="17.25" customHeight="1" x14ac:dyDescent="0.2"/>
    <row r="2029" spans="15:15" ht="17.25" customHeight="1" x14ac:dyDescent="0.2">
      <c r="O2029" s="188"/>
    </row>
    <row r="2030" spans="15:15" ht="17.25" customHeight="1" x14ac:dyDescent="0.2"/>
    <row r="2031" spans="15:15" ht="17.25" customHeight="1" x14ac:dyDescent="0.2"/>
    <row r="2032" spans="15:15" ht="17.25" customHeight="1" x14ac:dyDescent="0.2"/>
    <row r="2033" spans="15:15" ht="17.25" customHeight="1" x14ac:dyDescent="0.2"/>
    <row r="2034" spans="15:15" ht="17.25" customHeight="1" x14ac:dyDescent="0.2"/>
    <row r="2035" spans="15:15" ht="17.25" customHeight="1" x14ac:dyDescent="0.2"/>
    <row r="2036" spans="15:15" ht="17.25" customHeight="1" x14ac:dyDescent="0.2">
      <c r="O2036" s="188"/>
    </row>
    <row r="2037" spans="15:15" ht="17.25" customHeight="1" x14ac:dyDescent="0.2">
      <c r="O2037" s="188"/>
    </row>
    <row r="2038" spans="15:15" ht="17.25" customHeight="1" x14ac:dyDescent="0.2"/>
    <row r="2039" spans="15:15" ht="17.25" customHeight="1" x14ac:dyDescent="0.2"/>
    <row r="2040" spans="15:15" ht="17.25" customHeight="1" x14ac:dyDescent="0.2"/>
    <row r="2041" spans="15:15" ht="17.25" customHeight="1" x14ac:dyDescent="0.2"/>
    <row r="2042" spans="15:15" ht="17.25" customHeight="1" x14ac:dyDescent="0.2">
      <c r="O2042" s="188"/>
    </row>
    <row r="2043" spans="15:15" ht="17.25" customHeight="1" x14ac:dyDescent="0.2"/>
    <row r="2044" spans="15:15" ht="17.25" customHeight="1" x14ac:dyDescent="0.2"/>
    <row r="2045" spans="15:15" ht="17.25" customHeight="1" x14ac:dyDescent="0.2"/>
    <row r="2046" spans="15:15" ht="17.25" customHeight="1" x14ac:dyDescent="0.2"/>
    <row r="2047" spans="15:15" ht="17.25" customHeight="1" x14ac:dyDescent="0.2"/>
    <row r="2048" spans="15:15" ht="17.25" customHeight="1" x14ac:dyDescent="0.2"/>
    <row r="2049" spans="15:15" ht="17.25" customHeight="1" x14ac:dyDescent="0.2"/>
    <row r="2050" spans="15:15" ht="17.25" customHeight="1" x14ac:dyDescent="0.2"/>
    <row r="2051" spans="15:15" ht="17.25" customHeight="1" x14ac:dyDescent="0.2">
      <c r="O2051" s="188"/>
    </row>
    <row r="2052" spans="15:15" ht="17.25" customHeight="1" x14ac:dyDescent="0.2">
      <c r="O2052" s="188"/>
    </row>
    <row r="2053" spans="15:15" ht="17.25" customHeight="1" x14ac:dyDescent="0.2"/>
    <row r="2054" spans="15:15" ht="17.25" customHeight="1" x14ac:dyDescent="0.2"/>
    <row r="2055" spans="15:15" ht="17.25" customHeight="1" x14ac:dyDescent="0.2"/>
    <row r="2056" spans="15:15" ht="17.25" customHeight="1" x14ac:dyDescent="0.2"/>
    <row r="2057" spans="15:15" ht="17.25" customHeight="1" x14ac:dyDescent="0.2"/>
    <row r="2058" spans="15:15" ht="17.25" customHeight="1" x14ac:dyDescent="0.2"/>
    <row r="2059" spans="15:15" ht="17.25" customHeight="1" x14ac:dyDescent="0.2"/>
    <row r="2060" spans="15:15" ht="17.25" customHeight="1" x14ac:dyDescent="0.2"/>
    <row r="2061" spans="15:15" ht="17.25" customHeight="1" x14ac:dyDescent="0.2"/>
    <row r="2062" spans="15:15" ht="17.25" customHeight="1" x14ac:dyDescent="0.2"/>
    <row r="2063" spans="15:15" ht="17.25" customHeight="1" x14ac:dyDescent="0.2"/>
    <row r="2064" spans="15:15" ht="17.25" customHeight="1" x14ac:dyDescent="0.2"/>
    <row r="2065" ht="17.25" customHeight="1" x14ac:dyDescent="0.2"/>
    <row r="2066" ht="17.25" customHeight="1" x14ac:dyDescent="0.2"/>
    <row r="2067" ht="17.25" customHeight="1" x14ac:dyDescent="0.2"/>
    <row r="2068" ht="17.25" customHeight="1" x14ac:dyDescent="0.2"/>
    <row r="2069" ht="17.25" customHeight="1" x14ac:dyDescent="0.2"/>
    <row r="2070" ht="17.25" customHeight="1" x14ac:dyDescent="0.2"/>
    <row r="2071" ht="17.25" customHeight="1" x14ac:dyDescent="0.2"/>
    <row r="2072" ht="17.25" customHeight="1" x14ac:dyDescent="0.2"/>
    <row r="2073" ht="17.25" customHeight="1" x14ac:dyDescent="0.2"/>
    <row r="2074" ht="17.25" customHeight="1" x14ac:dyDescent="0.2"/>
    <row r="2075" ht="17.25" customHeight="1" x14ac:dyDescent="0.2"/>
    <row r="2076" ht="17.25" customHeight="1" x14ac:dyDescent="0.2"/>
    <row r="2077" ht="17.25" customHeight="1" x14ac:dyDescent="0.2"/>
    <row r="2078" ht="17.25" customHeight="1" x14ac:dyDescent="0.2"/>
    <row r="2079" ht="17.25" customHeight="1" x14ac:dyDescent="0.2"/>
    <row r="2080" ht="17.25" customHeight="1" x14ac:dyDescent="0.2"/>
    <row r="2081" ht="17.25" customHeight="1" x14ac:dyDescent="0.2"/>
    <row r="2082" ht="17.25" customHeight="1" x14ac:dyDescent="0.2"/>
    <row r="2083" ht="17.25" customHeight="1" x14ac:dyDescent="0.2"/>
    <row r="2084" ht="17.25" customHeight="1" x14ac:dyDescent="0.2"/>
    <row r="2085" ht="17.25" customHeight="1" x14ac:dyDescent="0.2"/>
    <row r="2086" ht="17.25" customHeight="1" x14ac:dyDescent="0.2"/>
    <row r="2087" ht="17.25" customHeight="1" x14ac:dyDescent="0.2"/>
    <row r="2088" ht="17.25" customHeight="1" x14ac:dyDescent="0.2"/>
    <row r="2089" ht="17.25" customHeight="1" x14ac:dyDescent="0.2"/>
    <row r="2090" ht="17.25" customHeight="1" x14ac:dyDescent="0.2"/>
    <row r="2091" ht="17.25" customHeight="1" x14ac:dyDescent="0.2"/>
    <row r="2092" ht="17.25" customHeight="1" x14ac:dyDescent="0.2"/>
    <row r="2093" ht="17.25" customHeight="1" x14ac:dyDescent="0.2"/>
    <row r="2094" ht="17.25" customHeight="1" x14ac:dyDescent="0.2"/>
    <row r="2095" ht="17.25" customHeight="1" x14ac:dyDescent="0.2"/>
    <row r="2096" ht="17.25" customHeight="1" x14ac:dyDescent="0.2"/>
    <row r="2097" ht="17.25" customHeight="1" x14ac:dyDescent="0.2"/>
    <row r="2098" ht="17.25" customHeight="1" x14ac:dyDescent="0.2"/>
    <row r="2099" ht="17.25" customHeight="1" x14ac:dyDescent="0.2"/>
    <row r="2100" ht="17.25" customHeight="1" x14ac:dyDescent="0.2"/>
    <row r="2101" ht="17.25" customHeight="1" x14ac:dyDescent="0.2"/>
    <row r="2102" ht="17.25" customHeight="1" x14ac:dyDescent="0.2"/>
    <row r="2103" ht="17.25" customHeight="1" x14ac:dyDescent="0.2"/>
    <row r="2104" ht="17.25" customHeight="1" x14ac:dyDescent="0.2"/>
    <row r="2105" ht="17.25" customHeight="1" x14ac:dyDescent="0.2"/>
    <row r="2106" ht="17.25" customHeight="1" x14ac:dyDescent="0.2"/>
    <row r="2107" ht="17.25" customHeight="1" x14ac:dyDescent="0.2"/>
    <row r="2108" ht="17.25" customHeight="1" x14ac:dyDescent="0.2"/>
    <row r="2109" ht="17.25" customHeight="1" x14ac:dyDescent="0.2"/>
    <row r="2110" ht="17.25" customHeight="1" x14ac:dyDescent="0.2"/>
    <row r="2111" ht="17.25" customHeight="1" x14ac:dyDescent="0.2"/>
    <row r="2128" spans="15:15" x14ac:dyDescent="0.2">
      <c r="O2128" s="188"/>
    </row>
    <row r="2137" spans="15:15" x14ac:dyDescent="0.2">
      <c r="O2137" s="188"/>
    </row>
    <row r="2147" spans="15:15" x14ac:dyDescent="0.2">
      <c r="O2147" s="188"/>
    </row>
    <row r="2156" spans="15:15" x14ac:dyDescent="0.2">
      <c r="O2156" s="188"/>
    </row>
    <row r="2196" spans="15:15" x14ac:dyDescent="0.2">
      <c r="O2196" s="188"/>
    </row>
    <row r="2200" spans="15:15" x14ac:dyDescent="0.2">
      <c r="O2200" s="188"/>
    </row>
    <row r="2240" spans="15:15" x14ac:dyDescent="0.2">
      <c r="O2240" s="188"/>
    </row>
    <row r="2253" spans="15:15" x14ac:dyDescent="0.2">
      <c r="O2253" s="188"/>
    </row>
    <row r="2284" spans="15:15" x14ac:dyDescent="0.2">
      <c r="O2284" s="188"/>
    </row>
    <row r="2361" spans="15:15" x14ac:dyDescent="0.2">
      <c r="O2361" s="188"/>
    </row>
    <row r="2378" spans="15:15" x14ac:dyDescent="0.2">
      <c r="O2378" s="188"/>
    </row>
    <row r="2384" spans="15:15" x14ac:dyDescent="0.2">
      <c r="O2384" s="188"/>
    </row>
    <row r="2421" spans="15:15" x14ac:dyDescent="0.2">
      <c r="O2421" s="188"/>
    </row>
    <row r="2453" spans="15:15" x14ac:dyDescent="0.2">
      <c r="O2453" s="188"/>
    </row>
    <row r="2454" spans="15:15" x14ac:dyDescent="0.2">
      <c r="O2454" s="188"/>
    </row>
    <row r="2456" spans="15:15" x14ac:dyDescent="0.2">
      <c r="O2456" s="188"/>
    </row>
    <row r="2465" spans="15:15" x14ac:dyDescent="0.2">
      <c r="O2465" s="188"/>
    </row>
    <row r="2469" spans="15:15" x14ac:dyDescent="0.2">
      <c r="O2469" s="188"/>
    </row>
    <row r="2488" spans="15:15" x14ac:dyDescent="0.2">
      <c r="O2488" s="188"/>
    </row>
    <row r="2499" spans="15:15" x14ac:dyDescent="0.2">
      <c r="O2499" s="188"/>
    </row>
    <row r="2500" spans="15:15" x14ac:dyDescent="0.2">
      <c r="O2500" s="188"/>
    </row>
    <row r="2511" spans="15:15" x14ac:dyDescent="0.2">
      <c r="O2511" s="188"/>
    </row>
    <row r="2529" spans="15:15" x14ac:dyDescent="0.2">
      <c r="O2529" s="188"/>
    </row>
    <row r="2539" spans="15:15" x14ac:dyDescent="0.2">
      <c r="O2539" s="188"/>
    </row>
    <row r="2581" spans="15:15" x14ac:dyDescent="0.2">
      <c r="O2581" s="188"/>
    </row>
    <row r="2586" spans="15:15" x14ac:dyDescent="0.2">
      <c r="O2586" s="188"/>
    </row>
    <row r="2651" spans="15:15" x14ac:dyDescent="0.2">
      <c r="O2651" s="188"/>
    </row>
    <row r="2652" spans="15:15" x14ac:dyDescent="0.2">
      <c r="O2652" s="188"/>
    </row>
    <row r="2665" spans="15:15" x14ac:dyDescent="0.2">
      <c r="O2665" s="188"/>
    </row>
    <row r="2675" spans="15:15" x14ac:dyDescent="0.2">
      <c r="O2675" s="188"/>
    </row>
    <row r="2678" spans="15:15" x14ac:dyDescent="0.2">
      <c r="O2678" s="188"/>
    </row>
    <row r="2681" spans="15:15" x14ac:dyDescent="0.2">
      <c r="O2681" s="188"/>
    </row>
    <row r="2734" spans="15:15" x14ac:dyDescent="0.2">
      <c r="O2734" s="188"/>
    </row>
    <row r="2781" spans="15:15" x14ac:dyDescent="0.2">
      <c r="O2781" s="188"/>
    </row>
    <row r="2799" spans="15:15" x14ac:dyDescent="0.2">
      <c r="O2799" s="188"/>
    </row>
    <row r="2813" spans="15:15" x14ac:dyDescent="0.2">
      <c r="O2813" s="188"/>
    </row>
    <row r="2817" spans="15:15" x14ac:dyDescent="0.2">
      <c r="O2817" s="188"/>
    </row>
    <row r="3325" spans="15:15" x14ac:dyDescent="0.2">
      <c r="O3325" s="188"/>
    </row>
    <row r="3326" spans="15:15" x14ac:dyDescent="0.2">
      <c r="O3326" s="188"/>
    </row>
    <row r="3327" spans="15:15" x14ac:dyDescent="0.2">
      <c r="O3327" s="188"/>
    </row>
    <row r="3328" spans="15:15" x14ac:dyDescent="0.2">
      <c r="O3328" s="188"/>
    </row>
    <row r="3329" spans="15:15" x14ac:dyDescent="0.2">
      <c r="O3329" s="188"/>
    </row>
    <row r="3330" spans="15:15" x14ac:dyDescent="0.2">
      <c r="O3330" s="188"/>
    </row>
    <row r="3331" spans="15:15" x14ac:dyDescent="0.2">
      <c r="O3331" s="188"/>
    </row>
    <row r="3332" spans="15:15" x14ac:dyDescent="0.2">
      <c r="O3332" s="188"/>
    </row>
    <row r="3333" spans="15:15" x14ac:dyDescent="0.2">
      <c r="O3333" s="188"/>
    </row>
    <row r="3334" spans="15:15" x14ac:dyDescent="0.2">
      <c r="O3334" s="188"/>
    </row>
    <row r="3335" spans="15:15" x14ac:dyDescent="0.2">
      <c r="O3335" s="188"/>
    </row>
    <row r="3336" spans="15:15" x14ac:dyDescent="0.2">
      <c r="O3336" s="188"/>
    </row>
    <row r="3337" spans="15:15" x14ac:dyDescent="0.2">
      <c r="O3337" s="188"/>
    </row>
    <row r="3338" spans="15:15" x14ac:dyDescent="0.2">
      <c r="O3338" s="188"/>
    </row>
    <row r="3339" spans="15:15" x14ac:dyDescent="0.2">
      <c r="O3339" s="188"/>
    </row>
    <row r="3340" spans="15:15" x14ac:dyDescent="0.2">
      <c r="O3340" s="188"/>
    </row>
    <row r="3341" spans="15:15" x14ac:dyDescent="0.2">
      <c r="O3341" s="188"/>
    </row>
    <row r="3342" spans="15:15" x14ac:dyDescent="0.2">
      <c r="O3342" s="188"/>
    </row>
    <row r="3438" spans="15:15" x14ac:dyDescent="0.2">
      <c r="O3438" s="188"/>
    </row>
    <row r="3471" spans="15:15" x14ac:dyDescent="0.2">
      <c r="O3471" s="188"/>
    </row>
    <row r="3491" spans="15:15" x14ac:dyDescent="0.2">
      <c r="O3491" s="188"/>
    </row>
    <row r="3497" spans="15:15" x14ac:dyDescent="0.2">
      <c r="O3497" s="188"/>
    </row>
    <row r="3504" spans="15:15" x14ac:dyDescent="0.2">
      <c r="O3504" s="188"/>
    </row>
    <row r="3506" spans="15:15" x14ac:dyDescent="0.2">
      <c r="O3506" s="188"/>
    </row>
    <row r="3520" spans="15:15" x14ac:dyDescent="0.2">
      <c r="O3520" s="188"/>
    </row>
    <row r="3530" spans="15:15" x14ac:dyDescent="0.2">
      <c r="O3530" s="188"/>
    </row>
    <row r="3542" spans="15:15" x14ac:dyDescent="0.2">
      <c r="O3542" s="188"/>
    </row>
    <row r="3564" spans="15:15" x14ac:dyDescent="0.2">
      <c r="O3564" s="188"/>
    </row>
    <row r="3579" spans="15:15" x14ac:dyDescent="0.2">
      <c r="O3579" s="188"/>
    </row>
    <row r="3587" spans="15:15" x14ac:dyDescent="0.2">
      <c r="O3587" s="188"/>
    </row>
    <row r="3588" spans="15:15" x14ac:dyDescent="0.2">
      <c r="O3588" s="188"/>
    </row>
    <row r="3594" spans="15:15" x14ac:dyDescent="0.2">
      <c r="O3594" s="188"/>
    </row>
    <row r="3597" spans="15:15" x14ac:dyDescent="0.2">
      <c r="O3597" s="188"/>
    </row>
    <row r="3642" spans="15:15" x14ac:dyDescent="0.2">
      <c r="O3642" s="188"/>
    </row>
    <row r="3671" spans="15:15" x14ac:dyDescent="0.2">
      <c r="O3671" s="188"/>
    </row>
    <row r="3689" spans="15:15" x14ac:dyDescent="0.2">
      <c r="O3689" s="188"/>
    </row>
    <row r="3696" spans="15:15" x14ac:dyDescent="0.2">
      <c r="O3696" s="188"/>
    </row>
    <row r="3704" spans="15:15" x14ac:dyDescent="0.2">
      <c r="O3704" s="188"/>
    </row>
    <row r="3713" spans="15:15" x14ac:dyDescent="0.2">
      <c r="O3713" s="188"/>
    </row>
    <row r="3718" spans="15:15" x14ac:dyDescent="0.2">
      <c r="O3718" s="188"/>
    </row>
    <row r="3747" spans="15:15" x14ac:dyDescent="0.2">
      <c r="O3747" s="188"/>
    </row>
    <row r="3754" spans="15:15" x14ac:dyDescent="0.2">
      <c r="O3754" s="188"/>
    </row>
    <row r="3767" spans="15:15" x14ac:dyDescent="0.2">
      <c r="O3767" s="188"/>
    </row>
    <row r="3786" spans="15:15" x14ac:dyDescent="0.2">
      <c r="O3786" s="188"/>
    </row>
    <row r="3788" spans="15:15" x14ac:dyDescent="0.2">
      <c r="O3788" s="188"/>
    </row>
    <row r="3794" spans="15:15" x14ac:dyDescent="0.2">
      <c r="O3794" s="188"/>
    </row>
    <row r="3803" spans="15:15" x14ac:dyDescent="0.2">
      <c r="O3803" s="188"/>
    </row>
    <row r="3817" spans="15:15" x14ac:dyDescent="0.2">
      <c r="O3817" s="188"/>
    </row>
    <row r="3827" spans="15:15" x14ac:dyDescent="0.2">
      <c r="O3827" s="188"/>
    </row>
    <row r="3835" spans="15:15" x14ac:dyDescent="0.2">
      <c r="O3835" s="188"/>
    </row>
    <row r="3869" spans="15:15" x14ac:dyDescent="0.2">
      <c r="O3869" s="188"/>
    </row>
    <row r="5913" spans="15:15" x14ac:dyDescent="0.2">
      <c r="O5913" s="188"/>
    </row>
    <row r="5914" spans="15:15" x14ac:dyDescent="0.2">
      <c r="O5914" s="188"/>
    </row>
    <row r="5915" spans="15:15" x14ac:dyDescent="0.2">
      <c r="O5915" s="188"/>
    </row>
    <row r="5916" spans="15:15" x14ac:dyDescent="0.2">
      <c r="O5916" s="188"/>
    </row>
    <row r="5917" spans="15:15" x14ac:dyDescent="0.2">
      <c r="O5917" s="188"/>
    </row>
    <row r="5918" spans="15:15" x14ac:dyDescent="0.2">
      <c r="O5918" s="188"/>
    </row>
    <row r="5919" spans="15:15" x14ac:dyDescent="0.2">
      <c r="O5919" s="188"/>
    </row>
    <row r="5920" spans="15:15" x14ac:dyDescent="0.2">
      <c r="O5920" s="188"/>
    </row>
    <row r="6009" spans="15:15" x14ac:dyDescent="0.2">
      <c r="O6009" s="188"/>
    </row>
    <row r="6014" spans="15:15" x14ac:dyDescent="0.2">
      <c r="O6014" s="188"/>
    </row>
    <row r="6027" spans="15:15" x14ac:dyDescent="0.2">
      <c r="O6027" s="188"/>
    </row>
    <row r="6042" spans="15:15" x14ac:dyDescent="0.2">
      <c r="O6042" s="188"/>
    </row>
    <row r="6043" spans="15:15" x14ac:dyDescent="0.2">
      <c r="O6043" s="188"/>
    </row>
    <row r="6044" spans="15:15" x14ac:dyDescent="0.2">
      <c r="O6044" s="188"/>
    </row>
    <row r="6049" spans="15:15" x14ac:dyDescent="0.2">
      <c r="O6049" s="188"/>
    </row>
    <row r="6050" spans="15:15" x14ac:dyDescent="0.2">
      <c r="O6050" s="188"/>
    </row>
    <row r="6057" spans="15:15" x14ac:dyDescent="0.2">
      <c r="O6057" s="188"/>
    </row>
    <row r="6064" spans="15:15" x14ac:dyDescent="0.2">
      <c r="O6064" s="188"/>
    </row>
    <row r="6077" spans="15:15" x14ac:dyDescent="0.2">
      <c r="O6077" s="188"/>
    </row>
    <row r="6081" spans="15:15" x14ac:dyDescent="0.2">
      <c r="O6081" s="188"/>
    </row>
    <row r="6082" spans="15:15" x14ac:dyDescent="0.2">
      <c r="O6082" s="188"/>
    </row>
    <row r="6083" spans="15:15" x14ac:dyDescent="0.2">
      <c r="O6083" s="188"/>
    </row>
    <row r="6085" spans="15:15" x14ac:dyDescent="0.2">
      <c r="O6085" s="188"/>
    </row>
    <row r="6093" spans="15:15" x14ac:dyDescent="0.2">
      <c r="O6093" s="188"/>
    </row>
    <row r="6100" spans="15:15" x14ac:dyDescent="0.2">
      <c r="O6100" s="188"/>
    </row>
    <row r="6101" spans="15:15" x14ac:dyDescent="0.2">
      <c r="O6101" s="188"/>
    </row>
    <row r="6109" spans="15:15" x14ac:dyDescent="0.2">
      <c r="O6109" s="188"/>
    </row>
    <row r="6115" spans="15:15" x14ac:dyDescent="0.2">
      <c r="O6115" s="188"/>
    </row>
    <row r="6135" spans="15:15" x14ac:dyDescent="0.2">
      <c r="O6135" s="188"/>
    </row>
    <row r="6145" spans="15:15" x14ac:dyDescent="0.2">
      <c r="O6145" s="188"/>
    </row>
    <row r="6171" spans="15:15" x14ac:dyDescent="0.2">
      <c r="O6171" s="188"/>
    </row>
    <row r="6174" spans="15:15" x14ac:dyDescent="0.2">
      <c r="O6174" s="188"/>
    </row>
    <row r="6181" spans="15:15" x14ac:dyDescent="0.2">
      <c r="O6181" s="188"/>
    </row>
    <row r="6191" spans="15:15" x14ac:dyDescent="0.2">
      <c r="O6191" s="188"/>
    </row>
    <row r="6200" spans="15:15" x14ac:dyDescent="0.2">
      <c r="O6200" s="188"/>
    </row>
    <row r="6220" spans="15:15" x14ac:dyDescent="0.2">
      <c r="O6220" s="188"/>
    </row>
    <row r="6233" spans="15:15" x14ac:dyDescent="0.2">
      <c r="O6233" s="188"/>
    </row>
    <row r="6235" spans="15:15" x14ac:dyDescent="0.2">
      <c r="O6235" s="188"/>
    </row>
    <row r="6242" spans="15:15" x14ac:dyDescent="0.2">
      <c r="O6242" s="188"/>
    </row>
    <row r="6341" spans="15:15" x14ac:dyDescent="0.2">
      <c r="O6341" s="188"/>
    </row>
    <row r="6344" spans="15:15" x14ac:dyDescent="0.2">
      <c r="O6344" s="188"/>
    </row>
    <row r="6349" spans="15:15" x14ac:dyDescent="0.2">
      <c r="O6349" s="188"/>
    </row>
    <row r="6396" spans="15:15" x14ac:dyDescent="0.2">
      <c r="O6396" s="188"/>
    </row>
    <row r="6414" spans="15:15" x14ac:dyDescent="0.2">
      <c r="O6414" s="188"/>
    </row>
    <row r="6420" spans="15:15" x14ac:dyDescent="0.2">
      <c r="O6420" s="188"/>
    </row>
    <row r="6451" spans="15:15" x14ac:dyDescent="0.2">
      <c r="O6451" s="188"/>
    </row>
    <row r="6452" spans="15:15" x14ac:dyDescent="0.2">
      <c r="O6452" s="188"/>
    </row>
    <row r="6457" spans="15:15" x14ac:dyDescent="0.2">
      <c r="O6457" s="188"/>
    </row>
    <row r="6471" spans="15:15" x14ac:dyDescent="0.2">
      <c r="O6471" s="188"/>
    </row>
    <row r="6480" spans="15:15" x14ac:dyDescent="0.2">
      <c r="O6480" s="188"/>
    </row>
    <row r="6486" spans="15:15" x14ac:dyDescent="0.2">
      <c r="O6486" s="188"/>
    </row>
    <row r="6500" spans="15:15" x14ac:dyDescent="0.2">
      <c r="O6500" s="188"/>
    </row>
    <row r="6502" spans="15:15" x14ac:dyDescent="0.2">
      <c r="O6502" s="188"/>
    </row>
    <row r="6503" spans="15:15" x14ac:dyDescent="0.2">
      <c r="O6503" s="188"/>
    </row>
    <row r="6506" spans="15:15" x14ac:dyDescent="0.2">
      <c r="O6506" s="188"/>
    </row>
    <row r="6513" spans="15:15" x14ac:dyDescent="0.2">
      <c r="O6513" s="188"/>
    </row>
    <row r="6521" spans="15:15" x14ac:dyDescent="0.2">
      <c r="O6521" s="188"/>
    </row>
    <row r="6535" spans="15:15" x14ac:dyDescent="0.2">
      <c r="O6535" s="188"/>
    </row>
    <row r="6543" spans="15:15" x14ac:dyDescent="0.2">
      <c r="O6543" s="188"/>
    </row>
    <row r="6546" spans="15:15" x14ac:dyDescent="0.2">
      <c r="O6546" s="188"/>
    </row>
    <row r="6568" spans="15:15" x14ac:dyDescent="0.2">
      <c r="O6568" s="188"/>
    </row>
    <row r="6586" spans="15:15" x14ac:dyDescent="0.2">
      <c r="O6586" s="188"/>
    </row>
    <row r="6597" spans="15:15" x14ac:dyDescent="0.2">
      <c r="O6597" s="188"/>
    </row>
    <row r="6606" spans="15:15" x14ac:dyDescent="0.2">
      <c r="O6606" s="188"/>
    </row>
    <row r="6618" spans="15:15" x14ac:dyDescent="0.2">
      <c r="O6618" s="188"/>
    </row>
    <row r="6626" spans="15:15" x14ac:dyDescent="0.2">
      <c r="O6626" s="188"/>
    </row>
    <row r="6663" spans="15:15" x14ac:dyDescent="0.2">
      <c r="O6663" s="188"/>
    </row>
    <row r="6684" spans="15:15" x14ac:dyDescent="0.2">
      <c r="O6684" s="188"/>
    </row>
    <row r="6690" spans="15:15" x14ac:dyDescent="0.2">
      <c r="O6690" s="188"/>
    </row>
    <row r="6698" spans="15:15" x14ac:dyDescent="0.2">
      <c r="O6698" s="188"/>
    </row>
    <row r="6734" spans="15:15" x14ac:dyDescent="0.2">
      <c r="O6734" s="188"/>
    </row>
    <row r="6755" spans="15:15" x14ac:dyDescent="0.2">
      <c r="O6755" s="188"/>
    </row>
    <row r="6760" spans="15:15" x14ac:dyDescent="0.2">
      <c r="O6760" s="188"/>
    </row>
    <row r="6790" spans="15:15" x14ac:dyDescent="0.2">
      <c r="O6790" s="188"/>
    </row>
    <row r="6808" spans="15:15" x14ac:dyDescent="0.2">
      <c r="O6808" s="188"/>
    </row>
    <row r="6816" spans="15:15" x14ac:dyDescent="0.2">
      <c r="O6816" s="188"/>
    </row>
    <row r="6841" spans="15:15" x14ac:dyDescent="0.2">
      <c r="O6841" s="188"/>
    </row>
    <row r="6853" spans="15:15" x14ac:dyDescent="0.2">
      <c r="O6853" s="188"/>
    </row>
    <row r="6862" spans="15:15" x14ac:dyDescent="0.2">
      <c r="O6862" s="188"/>
    </row>
    <row r="6885" spans="15:15" x14ac:dyDescent="0.2">
      <c r="O6885" s="188"/>
    </row>
    <row r="6887" spans="15:15" x14ac:dyDescent="0.2">
      <c r="O6887" s="188"/>
    </row>
    <row r="6895" spans="15:15" x14ac:dyDescent="0.2">
      <c r="O6895" s="188"/>
    </row>
    <row r="6923" spans="15:15" x14ac:dyDescent="0.2">
      <c r="O6923" s="188"/>
    </row>
    <row r="6925" spans="15:15" x14ac:dyDescent="0.2">
      <c r="O6925" s="188"/>
    </row>
    <row r="6926" spans="15:15" x14ac:dyDescent="0.2">
      <c r="O6926" s="188"/>
    </row>
    <row r="6927" spans="15:15" x14ac:dyDescent="0.2">
      <c r="O6927" s="188"/>
    </row>
    <row r="6938" spans="15:15" x14ac:dyDescent="0.2">
      <c r="O6938" s="188"/>
    </row>
    <row r="6942" spans="15:15" x14ac:dyDescent="0.2">
      <c r="O6942" s="188"/>
    </row>
    <row r="7330" spans="15:15" x14ac:dyDescent="0.2">
      <c r="O7330" s="188"/>
    </row>
    <row r="7331" spans="15:15" x14ac:dyDescent="0.2">
      <c r="O7331" s="188"/>
    </row>
    <row r="7332" spans="15:15" x14ac:dyDescent="0.2">
      <c r="O7332" s="188"/>
    </row>
    <row r="7333" spans="15:15" x14ac:dyDescent="0.2">
      <c r="O7333" s="188"/>
    </row>
    <row r="7334" spans="15:15" x14ac:dyDescent="0.2">
      <c r="O7334" s="188"/>
    </row>
    <row r="7335" spans="15:15" x14ac:dyDescent="0.2">
      <c r="O7335" s="188"/>
    </row>
    <row r="7336" spans="15:15" x14ac:dyDescent="0.2">
      <c r="O7336" s="188"/>
    </row>
    <row r="7337" spans="15:15" x14ac:dyDescent="0.2">
      <c r="O7337" s="188"/>
    </row>
    <row r="7338" spans="15:15" x14ac:dyDescent="0.2">
      <c r="O7338" s="188"/>
    </row>
    <row r="7339" spans="15:15" x14ac:dyDescent="0.2">
      <c r="O7339" s="188"/>
    </row>
    <row r="7340" spans="15:15" x14ac:dyDescent="0.2">
      <c r="O7340" s="188"/>
    </row>
    <row r="7341" spans="15:15" x14ac:dyDescent="0.2">
      <c r="O7341" s="188"/>
    </row>
    <row r="7342" spans="15:15" x14ac:dyDescent="0.2">
      <c r="O7342" s="188"/>
    </row>
    <row r="7343" spans="15:15" x14ac:dyDescent="0.2">
      <c r="O7343" s="188"/>
    </row>
  </sheetData>
  <sheetProtection algorithmName="SHA-512" hashValue="CFzWIMUCjWCm9/U92Du1c6+ZaxAhgVRhTnZdSWDxM6+4NWYRk58Tbnr8EG2uOUvAcO0YMgGQqKbi+Z1q7gQEIA==" saltValue="LYzVImvtfjn8frAtmbAhwQ==" spinCount="100000" sheet="1" selectLockedCells="1" selectUnlockedCells="1"/>
  <phoneticPr fontId="42" type="noConversion"/>
  <conditionalFormatting sqref="A1:A1797 A1803:A1048576">
    <cfRule type="duplicateValues" dxfId="5" priority="6"/>
  </conditionalFormatting>
  <conditionalFormatting sqref="A1798">
    <cfRule type="duplicateValues" dxfId="4" priority="5"/>
  </conditionalFormatting>
  <conditionalFormatting sqref="A1799">
    <cfRule type="duplicateValues" dxfId="3" priority="4"/>
  </conditionalFormatting>
  <conditionalFormatting sqref="A1800">
    <cfRule type="duplicateValues" dxfId="2" priority="3"/>
  </conditionalFormatting>
  <conditionalFormatting sqref="A1801">
    <cfRule type="duplicateValues" dxfId="1" priority="2"/>
  </conditionalFormatting>
  <conditionalFormatting sqref="A1802">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مستند" ma:contentTypeID="0x010100C6B4434636EFF4419A5B7C719D1B4B2D" ma:contentTypeVersion="5" ma:contentTypeDescription="إنشاء مستند جديد." ma:contentTypeScope="" ma:versionID="b2b61151508518f1f506024fa6b12e52">
  <xsd:schema xmlns:xsd="http://www.w3.org/2001/XMLSchema" xmlns:xs="http://www.w3.org/2001/XMLSchema" xmlns:p="http://schemas.microsoft.com/office/2006/metadata/properties" xmlns:ns2="e73bc8ed-f0d8-4823-aee5-bc4818d47bf9" targetNamespace="http://schemas.microsoft.com/office/2006/metadata/properties" ma:root="true" ma:fieldsID="641c6ad4107f4c934643b9ab1929e947" ns2:_="">
    <xsd:import namespace="e73bc8ed-f0d8-4823-aee5-bc4818d47b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bc8ed-f0d8-4823-aee5-bc4818d47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2D1325-993B-443B-BA78-93B47C4390A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55CC843-E6B9-4B54-BF13-71F01A4C318F}">
  <ds:schemaRefs>
    <ds:schemaRef ds:uri="http://schemas.microsoft.com/sharepoint/v3/contenttype/forms"/>
  </ds:schemaRefs>
</ds:datastoreItem>
</file>

<file path=customXml/itemProps3.xml><?xml version="1.0" encoding="utf-8"?>
<ds:datastoreItem xmlns:ds="http://schemas.openxmlformats.org/officeDocument/2006/customXml" ds:itemID="{E48C0C33-E4D7-4BDB-8CCC-BAE1392C3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bc8ed-f0d8-4823-aee5-bc4818d47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محاسبة-21-22-ف2</vt:lpstr>
      <vt:lpstr>ورقة4</vt:lpstr>
      <vt:lpstr>ورقة2</vt:lpstr>
      <vt:lpstr>الإستمارة!Print_Area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hamdash</dc:creator>
  <cp:keywords/>
  <dc:description/>
  <cp:lastModifiedBy>DELL</cp:lastModifiedBy>
  <cp:revision/>
  <dcterms:created xsi:type="dcterms:W3CDTF">2015-06-05T18:17:20Z</dcterms:created>
  <dcterms:modified xsi:type="dcterms:W3CDTF">2022-08-08T09:36:02Z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0x010100C6B4434636EFF4419A5B7C719D1B4B2D</vt:lpwstr>
  </property>
</Properties>
</file>